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年工作\2.按月申报\10月\走流程\"/>
    </mc:Choice>
  </mc:AlternateContent>
  <bookViews>
    <workbookView windowWidth="28800" windowHeight="12375"/>
  </bookViews>
  <sheets>
    <sheet name="附件5-2" sheetId="1" r:id="rId1"/>
  </sheets>
  <definedNames>
    <definedName name="_xlnm._FilterDatabase" localSheetId="0" hidden="1">'附件5-2'!$B$3:$AC$23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<sst xmlns="http://schemas.openxmlformats.org/spreadsheetml/2006/main" count="355" uniqueCount="257">
  <si>
    <t>附件5-2</t>
  </si>
  <si>
    <t>2026年10月新增阳光挂网中药配方颗粒清单（湖南有交易）</t>
  </si>
  <si>
    <t>序号</t>
  </si>
  <si>
    <t>中药配方颗粒代码</t>
  </si>
  <si>
    <t>中药配方颗粒名称</t>
  </si>
  <si>
    <t>包装</t>
  </si>
  <si>
    <t>规格名称</t>
  </si>
  <si>
    <t>生产企业名称</t>
  </si>
  <si>
    <t>中药配方颗粒执行标准</t>
  </si>
  <si>
    <t>湖南省有无交易</t>
  </si>
  <si>
    <t>第一家医疗机构编码</t>
  </si>
  <si>
    <t>第一家医疗机构名称</t>
  </si>
  <si>
    <t>第一家医疗机构包装采购价格（元）</t>
  </si>
  <si>
    <t>第一家医疗机构两年以内发票附件</t>
  </si>
  <si>
    <t>第二家医疗机构编码</t>
  </si>
  <si>
    <t>第二家医疗机构名称</t>
  </si>
  <si>
    <t>第二家医疗机构包装采购价格（元）</t>
  </si>
  <si>
    <t>第二家医疗机构两年以内发票附件</t>
  </si>
  <si>
    <t>第三家医疗机构编码</t>
  </si>
  <si>
    <t>第三家医疗机构名称</t>
  </si>
  <si>
    <t>第三家医疗机构包装采购价格（元）</t>
  </si>
  <si>
    <t>第三家医疗机构两年以内发票附件</t>
  </si>
  <si>
    <t>最小包装挂网申报价格（元）</t>
  </si>
  <si>
    <t>实际重量（g）</t>
  </si>
  <si>
    <t>比价单价</t>
  </si>
  <si>
    <t>比价锚点</t>
  </si>
  <si>
    <t>锚点价3倍（黄标）</t>
  </si>
  <si>
    <t>锚点价5倍（红标）</t>
  </si>
  <si>
    <t>锚点价10倍</t>
  </si>
  <si>
    <t>挂网家数</t>
  </si>
  <si>
    <t>按规则限价（元）</t>
  </si>
  <si>
    <t>最小包装拟挂网价格（元）</t>
  </si>
  <si>
    <t>T0002301190010300071</t>
  </si>
  <si>
    <t>重楼(云南重楼)配方颗粒</t>
  </si>
  <si>
    <t>每袋装1.4g</t>
  </si>
  <si>
    <t>每1g配方颗粒相当于饮片3.5g</t>
  </si>
  <si>
    <t>长沙新林制药有限公司</t>
  </si>
  <si>
    <t>重楼(云南重楼)配方颗粒国家药品标准(YBZ-PFKL-2023030)</t>
  </si>
  <si>
    <t>是</t>
  </si>
  <si>
    <t>H43100300139</t>
  </si>
  <si>
    <t>郴州市第四人民医院</t>
  </si>
  <si>
    <t>https://tps.ybj.hunan.gov.cn/tps-local/XMHXgroupYPCZ/M00/09/58/rBIBUGrIo_OAG5NpABqh9tUtgUM913.pdf</t>
  </si>
  <si>
    <t>H43040600191</t>
  </si>
  <si>
    <t>衡阳市妇幼保健院（衡阳市儿童医院）</t>
  </si>
  <si>
    <t>https://tps.ybj.hunan.gov.cn/tps-local/XMHXgroupYPCZ/M00/09/58/rBIBUGrIpKWAfVcpAAxXpOq_Zr4754.pdf</t>
  </si>
  <si>
    <t>H43040500328</t>
  </si>
  <si>
    <t>衡阳市第一人民医院</t>
  </si>
  <si>
    <t>https://tps.ybj.hunan.gov.cn/tps-local/XMHXgroupYPCZ/M00/09/58/rBIBUGrIpImAVnwaAAzFyhQyCqQ959.pdf</t>
  </si>
  <si>
    <t>T0006301330010300071</t>
  </si>
  <si>
    <t>垂盆草配方颗粒</t>
  </si>
  <si>
    <t>每袋装2.5g</t>
  </si>
  <si>
    <t>每1g配方颗粒相当于饮片4g</t>
  </si>
  <si>
    <t>垂盆草配方颗粒国家药品标准(YBZ-PFKL-2023048)</t>
  </si>
  <si>
    <t>H43040600089</t>
  </si>
  <si>
    <t>衡阳市中心医院</t>
  </si>
  <si>
    <t>https://tps.ybj.hunan.gov.cn/tps-local/XMHXgroupYPCZ/M00/09/59/rBIBUGrIpUyARh-CAAORP3YcVZA068.pdf</t>
  </si>
  <si>
    <t>H43018200061</t>
  </si>
  <si>
    <t>宁乡市人民医院</t>
  </si>
  <si>
    <t>https://tps.ybj.hunan.gov.cn/tps-local/XMHXgroupYPCZ/M00/09/59/rBIBUGrIpVKAK43tACHQld6TWXk340.pdf</t>
  </si>
  <si>
    <t>https://tps.ybj.hunan.gov.cn/tps-local/XMHXgroupYPCZ/M00/09/59/rBIBUGrIpViAVu0NAAzFyhQyCqQ565.pdf</t>
  </si>
  <si>
    <t>T0006302670010200071</t>
  </si>
  <si>
    <t>茯苓皮配方颗粒</t>
  </si>
  <si>
    <t>每瓶装200g</t>
  </si>
  <si>
    <t>每1g配方颗粒相当于饮片18g[曾用：每1g配方颗粒相当于饮片15g]</t>
  </si>
  <si>
    <t>茯苓皮配方颗粒国家药品标准(YBZ-PFKL-2025009)[曾用：茯苓皮配方颗粒配方颗粒(湘PF2022015)]</t>
  </si>
  <si>
    <t>H43042600164</t>
  </si>
  <si>
    <t>祁东县中医医院</t>
  </si>
  <si>
    <t>https://tps.ybj.hunan.gov.cn/tps-local/XMHXgroupYPCZ/M00/09/5A/rBIBUGrIpciAYnLeABF0Ni6Xcrw091.pdf</t>
  </si>
  <si>
    <t>H43060200175</t>
  </si>
  <si>
    <t>岳阳市人民医院</t>
  </si>
  <si>
    <t>https://tps.ybj.hunan.gov.cn/tps-local/XMHXgroupYPCZ/M00/09/5A/rBIBUGrIpb6AGQOGAAckNU5TlbQ310.pdf</t>
  </si>
  <si>
    <t>H43072500220</t>
  </si>
  <si>
    <t>桃源县中医医院</t>
  </si>
  <si>
    <t>https://tps.ybj.hunan.gov.cn/tps-local/XMHXgroupYPCZ/M00/09/5A/rBIBUGrIpcOAHiJcAAQsqqPyEsI539.pdf</t>
  </si>
  <si>
    <t>T0015300890010100059</t>
  </si>
  <si>
    <t>炒僵蚕配方颗粒</t>
  </si>
  <si>
    <t>每袋装200g</t>
  </si>
  <si>
    <t>每1g配方颗粒相当于饮片3g</t>
  </si>
  <si>
    <t>湖南一方天江药业有限公司</t>
  </si>
  <si>
    <t>炒僵蚕配方颗粒国家药品标准(YBZ-PFKL-2024017)</t>
  </si>
  <si>
    <t>H43090300095</t>
  </si>
  <si>
    <t>益阳市中心医院</t>
  </si>
  <si>
    <t>https://tps.ybj.hunan.gov.cn/tps-local/XMHXgroupYPCZ/M00/09/4B/rBIBUGrIlTeAb_YKAAXL-WjoFqA087.pdf</t>
  </si>
  <si>
    <t>H43078100069</t>
  </si>
  <si>
    <t>津市市中医医院</t>
  </si>
  <si>
    <t>https://tps.ybj.hunan.gov.cn/tps-local/XMHXgroupYPCZ/M00/09/4B/rBIBUGrIlGmARasnAARIXAfOsnY547.pdf</t>
  </si>
  <si>
    <t>H43108100051</t>
  </si>
  <si>
    <t>资兴市中医医院</t>
  </si>
  <si>
    <t>https://tps.ybj.hunan.gov.cn/tps-local/XMHXgroupYPCZ/M00/09/4B/rBIBUGrIlI-AWJaDAALCMkOm-0Y816.pdf</t>
  </si>
  <si>
    <t>T0015300890010400059</t>
  </si>
  <si>
    <t>每袋装1g</t>
  </si>
  <si>
    <t>H43040500300</t>
  </si>
  <si>
    <t>衡阳市珠晖区人民医院</t>
  </si>
  <si>
    <t>https://tps.ybj.hunan.gov.cn/tps-local/XMHXgroupYPCZ/M00/09/4D/rBIBUGrIl7KAJI85AAIPsF3wFuo297.pdf</t>
  </si>
  <si>
    <t>H43042300357</t>
  </si>
  <si>
    <t>衡山县人民医院</t>
  </si>
  <si>
    <t>https://tps.ybj.hunan.gov.cn/tps-local/XMHXgroupYPCZ/M00/09/4E/rBIBUGrImHOARmDmAAIa4MxOuNo745.pdf</t>
  </si>
  <si>
    <t>https://tps.ybj.hunan.gov.cn/tps-local/XMHXgroupYPCZ/M00/09/4E/rBIBUGrImK2ANIbyAAQoDG4_jy0751.pdf</t>
  </si>
  <si>
    <t>T0011306870010200059</t>
  </si>
  <si>
    <t>蒲黄(水烛香蒲)配方颗粒</t>
  </si>
  <si>
    <t>每1g配方颗粒相当于饮片5g</t>
  </si>
  <si>
    <t>蒲黄(水烛香蒲)配方颗粒国家药品标准(YBZ-PFKL-2023050)</t>
  </si>
  <si>
    <t>https://tps.ybj.hunan.gov.cn/tps-local/XMHXgroupYPCZ/M00/09/4F/rBIBUGrImgaAGIkMABJpk3bhtko035.pdf</t>
  </si>
  <si>
    <t>H43038100128</t>
  </si>
  <si>
    <t>湘乡市人民医院</t>
  </si>
  <si>
    <t>https://tps.ybj.hunan.gov.cn/tps-local/XMHXgroupYPCZ/M00/09/50/rBIBUGrImgyAcjhyAARjM56wa0Q751.pdf</t>
  </si>
  <si>
    <t>H43038100282</t>
  </si>
  <si>
    <t>湘乡市中医医院</t>
  </si>
  <si>
    <t>https://tps.ybj.hunan.gov.cn/tps-local/XMHXgroupYPCZ/M00/09/50/rBIBUGrImhGAKSKcAAmyYiZjcEE432.pdf</t>
  </si>
  <si>
    <t>T0008305470010300059</t>
  </si>
  <si>
    <t>玫瑰花配方颗粒</t>
  </si>
  <si>
    <t>每袋装0.81g</t>
  </si>
  <si>
    <t>每1g配方颗粒相当于饮片3.7g</t>
  </si>
  <si>
    <t>玫瑰花配方颗粒国家药品标准(YBZ-PFKL-2023014)</t>
  </si>
  <si>
    <t>H43038100287</t>
  </si>
  <si>
    <t>湘乡市第二人民医院</t>
  </si>
  <si>
    <t>https://tps.ybj.hunan.gov.cn/tps-local/XMHXgroupYPCZ/M00/09/51/rBIBUGrInKKAM1vVAAj4XjPVoC0599.pdf</t>
  </si>
  <si>
    <t>H43112200280</t>
  </si>
  <si>
    <t>东安县中医医院</t>
  </si>
  <si>
    <t>https://tps.ybj.hunan.gov.cn/tps-local/XMHXgroupYPCZ/M00/09/52/rBIBUGrInKeAfn52AAvGG9R90Ls063.pdf</t>
  </si>
  <si>
    <t>H43052400359</t>
  </si>
  <si>
    <t>隆回县妇幼保健计划生育服务中心</t>
  </si>
  <si>
    <t>https://tps.ybj.hunan.gov.cn/tps-local/XMHXgroupYPCZ/M00/09/52/rBIBUGrInKyAMF0BAAj88y2Zr7I954.pdf</t>
  </si>
  <si>
    <t>T0008305470010200059</t>
  </si>
  <si>
    <t>H43102800451</t>
  </si>
  <si>
    <t>安仁县中医医院</t>
  </si>
  <si>
    <t>https://tps.ybj.hunan.gov.cn/tps-local/XMHXgroupYPCZ/M00/09/52/rBIBUGrInaCAO0BtAALURYiDeLs597.pdf</t>
  </si>
  <si>
    <t>https://tps.ybj.hunan.gov.cn/tps-local/XMHXgroupYPCZ/M00/09/52/rBIBUGrInamAJ0X1AAcFCgbkpUs214.pdf</t>
  </si>
  <si>
    <t>H43038200245</t>
  </si>
  <si>
    <t>韶山市人民医院</t>
  </si>
  <si>
    <t>https://tps.ybj.hunan.gov.cn/tps-local/XMHXgroupYPCZ/M00/09/52/rBIBUGrIna-AWNBDABHmgOD3TDU297.pdf</t>
  </si>
  <si>
    <t>T0021305780010100059</t>
  </si>
  <si>
    <t>木芙蓉叶配方颗粒</t>
  </si>
  <si>
    <t>每袋装100g</t>
  </si>
  <si>
    <t>木芙蓉叶配方颗粒国家药品标准(YBZ-PFKL-2023007)</t>
  </si>
  <si>
    <t>H43048100283</t>
  </si>
  <si>
    <t>耒阳市中医医院</t>
  </si>
  <si>
    <t>https://tps.ybj.hunan.gov.cn/tps-local/XMHXgroupYPCZ/M00/09/53/rBIBUGrIn4GAeef_AAR7HRME_jI180.pdf</t>
  </si>
  <si>
    <t>H43050300099</t>
  </si>
  <si>
    <t>邵阳市中西医结合医院</t>
  </si>
  <si>
    <t>https://tps.ybj.hunan.gov.cn/tps-local/XMHXgroupYPCZ/M00/09/53/rBIBUGrIn4aAfxHHAASah22G-Hw868.pdf</t>
  </si>
  <si>
    <t>H43060200118</t>
  </si>
  <si>
    <t>岳阳市中医医院 湖南省中医康复医院</t>
  </si>
  <si>
    <t>https://tps.ybj.hunan.gov.cn/tps-local/XMHXgroupYPCZ/M00/09/53/rBIBUGrIn4yAbaWfAASa9CrITsQ367.pdf</t>
  </si>
  <si>
    <t>6（均无交易）</t>
  </si>
  <si>
    <t>T0021305780010400059</t>
  </si>
  <si>
    <t>每袋装1.00g</t>
  </si>
  <si>
    <t>H43072100384</t>
  </si>
  <si>
    <t>安乡县中医医院</t>
  </si>
  <si>
    <t>https://tps.ybj.hunan.gov.cn/tps-local/XMHXgroupYPCZ/M00/09/54/rBIBUGrIoCaAKCfSAAQW6ZQOy20160.pdf</t>
  </si>
  <si>
    <t>H43072600041</t>
  </si>
  <si>
    <t>石门县中医医院</t>
  </si>
  <si>
    <t>https://tps.ybj.hunan.gov.cn/tps-local/XMHXgroupYPCZ/M00/09/54/rBIBUGrIoB2AXnuxAAKnOe60Qks156.pdf</t>
  </si>
  <si>
    <t>https://tps.ybj.hunan.gov.cn/tps-local/XMHXgroupYPCZ/M00/09/54/rBIBUGrIoCyAD55LACHQld6TWXk969.pdf</t>
  </si>
  <si>
    <t>T0011304090010200059</t>
  </si>
  <si>
    <t>鸡冠花配方颗粒</t>
  </si>
  <si>
    <t>鸡冠花配方颗粒国家药品标准(YBZ-PFKL-2024029)</t>
  </si>
  <si>
    <t>https://tps.ybj.hunan.gov.cn/tps-local/XMHXgroupYPCZ/M00/09/55/rBIBUGrIoaOAclQuABHmgOD3TDU349.pdf</t>
  </si>
  <si>
    <t>H43072400003</t>
  </si>
  <si>
    <t>临澧县中医医院</t>
  </si>
  <si>
    <t>https://tps.ybj.hunan.gov.cn/tps-local/XMHXgroupYPCZ/M00/09/55/rBIBUGrIoaiAJSY-AAXjq-P5iSw392.pdf</t>
  </si>
  <si>
    <t>https://tps.ybj.hunan.gov.cn/tps-local/XMHXgroupYPCZ/M00/09/55/rBIBUGrIoa2AWp5AAAsVEsB6PI0029.pdf</t>
  </si>
  <si>
    <t>T0011304090010100059</t>
  </si>
  <si>
    <t>每袋装1.20g</t>
  </si>
  <si>
    <t>H43052200353</t>
  </si>
  <si>
    <t>新邵县妇幼保健计划生育服务中心</t>
  </si>
  <si>
    <t>https://tps.ybj.hunan.gov.cn/tps-local/XMHXgroupYPCZ/M00/09/9E/rBIBUGrJ1kqAXtiiAAXhto1APZ8542.pdf</t>
  </si>
  <si>
    <t>https://tps.ybj.hunan.gov.cn/tps-local/XMHXgroupYPCZ/M00/09/9E/rBIBUGrJ1k-ACEGuAAc8zvP9MZ8372.pdf</t>
  </si>
  <si>
    <t>H43070200105</t>
  </si>
  <si>
    <t>常德职业技术学院附属第一医院（常德市第三人民医院）</t>
  </si>
  <si>
    <t>https://tps.ybj.hunan.gov.cn/tps-local/XMHXgroupYPCZ/M00/09/9E/rBIBUGrJ1lWAR6YDAAKkHPcpels883.pdf</t>
  </si>
  <si>
    <t>T0004306910010200059</t>
  </si>
  <si>
    <t>伸筋草配方颗粒</t>
  </si>
  <si>
    <t>每袋装1.09g</t>
  </si>
  <si>
    <t>每1g配方颗粒相当于饮片5.5g</t>
  </si>
  <si>
    <t>伸筋草配方颗粒国家药品标准(YBZ-PFKL-2025051)</t>
  </si>
  <si>
    <t>H43138100016</t>
  </si>
  <si>
    <t>娄底市第三人民医院</t>
  </si>
  <si>
    <t>https://tps.ybj.hunan.gov.cn/tps-local/XMHXgroupYPCZ/M00/09/58/rBIBUGrIpA2AHSOIAALD9L3ue-M902.pdf</t>
  </si>
  <si>
    <t>H43048100238</t>
  </si>
  <si>
    <t>耒阳市第三人民医院</t>
  </si>
  <si>
    <t>https://tps.ybj.hunan.gov.cn/tps-local/XMHXgroupYPCZ/M00/09/58/rBIBUGrIpBOAKo04AAit9bbeIus162.pdf</t>
  </si>
  <si>
    <t>H43100300385</t>
  </si>
  <si>
    <t>郴州市第二人民医院</t>
  </si>
  <si>
    <t>https://tps.ybj.hunan.gov.cn/tps-local/XMHXgroupYPCZ/M00/09/58/rBIBUGrIpBiALCezAA0CAg1Z9jY754.pdf</t>
  </si>
  <si>
    <t>T0008305040010300071</t>
  </si>
  <si>
    <t>荔枝核配方颗粒</t>
  </si>
  <si>
    <t>每袋装0.8g</t>
  </si>
  <si>
    <t>每1g配方颗粒相当于饮片6.5g</t>
  </si>
  <si>
    <t>荔枝核配方颗粒国家药品标准(YBZ-PFKL-2023038)</t>
  </si>
  <si>
    <t>H43102600210</t>
  </si>
  <si>
    <t>汝城县中医医院</t>
  </si>
  <si>
    <t>https://tps.ybj.hunan.gov.cn/tps-local/XMHXgroupYPCZ/M00/09/5E/rBIBUGrIqMaAch3DAAiLs36TLtQ452.pdf</t>
  </si>
  <si>
    <t>H43120200062</t>
  </si>
  <si>
    <t>湖南医药学院第一附属医院</t>
  </si>
  <si>
    <t>https://tps.ybj.hunan.gov.cn/tps-local/XMHXgroupYPCZ/M00/09/5E/rBIBUGrIqN-AT1JfABaJT6XQ8ZI053.pdf</t>
  </si>
  <si>
    <t>https://tps.ybj.hunan.gov.cn/tps-local/XMHXgroupYPCZ/M00/09/5E/rBIBUGrIqOWAEAiwACHQld6TWXk968.pdf</t>
  </si>
  <si>
    <t>T0002301950010200071</t>
  </si>
  <si>
    <t>地骨皮(枸杞)配方颗粒</t>
  </si>
  <si>
    <t>每1g配方颗粒相当于饮片7g[曾用：每1g配方颗粒相当于饮片9g]</t>
  </si>
  <si>
    <t>地骨皮(枸杞)配方颗粒国家药品标准(YBZ-PFKL-2024042)[曾用：地骨皮(枸杞)配方颗粒(湘PF2021023)]</t>
  </si>
  <si>
    <t>https://tps.ybj.hunan.gov.cn/tps-local/XMHXgroupYPCZ/M00/09/5A/rBIBUGrIpjeAIev-AAKzJpPrGts311.pdf</t>
  </si>
  <si>
    <t>H43052300049</t>
  </si>
  <si>
    <t>邵阳县中医医院</t>
  </si>
  <si>
    <t>https://tps.ybj.hunan.gov.cn/tps-local/XMHXgroupYPCZ/M00/09/5A/rBIBUGrIpi2ARKZuAAKOGSM0DjY192.pdf</t>
  </si>
  <si>
    <t>H43020300073</t>
  </si>
  <si>
    <t>株洲市三三一医院</t>
  </si>
  <si>
    <t>https://tps.ybj.hunan.gov.cn/tps-local/XMHXgroupYPCZ/M00/09/5A/rBIBUGrIpjKAO3XwABMpElcUlus586.pdf</t>
  </si>
  <si>
    <t>T0002301950010300071</t>
  </si>
  <si>
    <t>每袋装0.7g</t>
  </si>
  <si>
    <t>H43068100382</t>
  </si>
  <si>
    <t>汨罗市中医医院</t>
  </si>
  <si>
    <t>https://tps.ybj.hunan.gov.cn/tps-local/XMHXgroupYPCZ/M00/09/5B/rBIBUGrIpnCATuV_AAYudRVMQtc524.pdf</t>
  </si>
  <si>
    <t>https://tps.ybj.hunan.gov.cn/tps-local/XMHXgroupYPCZ/M00/09/5B/rBIBUGrIpriAWhTEAAzFyhQyCqQ170.pdf</t>
  </si>
  <si>
    <t>H43052700252</t>
  </si>
  <si>
    <t>绥宁县人民医院</t>
  </si>
  <si>
    <t>https://tps.ybj.hunan.gov.cn/tps-local/XMHXgroupYPCZ/M00/09/5B/rBIBUGrIpoOAQezPABCy_PQkzno054.pdf</t>
  </si>
  <si>
    <t>T0006308520010100059</t>
  </si>
  <si>
    <t>薏苡仁配方颗粒</t>
  </si>
  <si>
    <t>薏苡仁配方颗粒国家药品标准(YBZ-PFKL-2025024)</t>
  </si>
  <si>
    <t>H43011100002</t>
  </si>
  <si>
    <t>湖南省儿童医院</t>
  </si>
  <si>
    <t>https://tps.ybj.hunan.gov.cn/tps-local/XMHXgroupYPCZ/M00/09/59/rBIBUGrIpSaAXdwpAA4htit7Muo968.pdf</t>
  </si>
  <si>
    <t>H43010400090</t>
  </si>
  <si>
    <t>湖南省中西医结合医院（湖南省中医药研究院附属医院）</t>
  </si>
  <si>
    <t>https://tps.ybj.hunan.gov.cn/tps-local/XMHXgroupYPCZ/M00/09/59/rBIBUGrIpSyAH3WWAAmI_nyfuyc802.pdf</t>
  </si>
  <si>
    <t>https://tps.ybj.hunan.gov.cn/tps-local/XMHXgroupYPCZ/M00/09/59/rBIBUGrIpTGAeB-iAAK8s_fK4NE826.pdf</t>
  </si>
  <si>
    <t>T0006308520010300059</t>
  </si>
  <si>
    <t>H43120200194</t>
  </si>
  <si>
    <t>怀化市第五人民医院</t>
  </si>
  <si>
    <t>https://tps.ybj.hunan.gov.cn/tps-local/XMHXgroupYPCZ/M00/09/5A/rBIBUGrIpbyAHR2LAAQqvk41YAw397.pdf</t>
  </si>
  <si>
    <t>H43112300383</t>
  </si>
  <si>
    <t>双牌县中医医院</t>
  </si>
  <si>
    <t>https://tps.ybj.hunan.gov.cn/tps-local/XMHXgroupYPCZ/M00/09/5A/rBIBUGrIpcKAH23KAARI3ESO_kU765.pdf</t>
  </si>
  <si>
    <t>H43110200231</t>
  </si>
  <si>
    <t>永州职业技术学院附属医院（永州市第一人民医院）</t>
  </si>
  <si>
    <t>https://tps.ybj.hunan.gov.cn/tps-local/XMHXgroupYPCZ/M00/09/5A/rBIBUGrIpceAcrM_AAK1dzE8kMs198.pdf</t>
  </si>
  <si>
    <t>T0017302940010400003</t>
  </si>
  <si>
    <t>枸杞子配方颗粒</t>
  </si>
  <si>
    <t>每袋装2.73g</t>
  </si>
  <si>
    <t>每1g配方颗粒相当于饮片1.1g[曾用：每1g配方颗粒相当于饮片1.2g]</t>
  </si>
  <si>
    <t>广东一方制药有限公司</t>
  </si>
  <si>
    <t>枸杞子配方颗粒国家药品标准(YBZ-PFKL-2024041)[曾用：枸杞子配方颗粒广东省标准(粤PFKL20210197)]</t>
  </si>
  <si>
    <t>https://tps.ybj.hunan.gov.cn/tps-local/XMHXgroupYPCZ/M00/0A/2B/rBIBUGrMhKWAdmx0AA7qQomTZ7g521.pdf</t>
  </si>
  <si>
    <t>https://tps.ybj.hunan.gov.cn/tps-local/XMHXgroupYPCZ/M00/0A/2C/rBIBUGrMhNuAORf3AAwkvjtVyrs070.pdf</t>
  </si>
  <si>
    <t>H43010500588</t>
  </si>
  <si>
    <t>湖南省交通医院</t>
  </si>
  <si>
    <t>https://tps.ybj.hunan.gov.cn/tps-local/XMHXgroupYPCZ/M00/0A/2C/rBIBUGrMhQWAHA1UAAw-q2wJrPM518.pdf</t>
  </si>
  <si>
    <t>T0017308500010400003</t>
  </si>
  <si>
    <t>淫羊藿(柔毛淫羊藿)配方颗粒</t>
  </si>
  <si>
    <t>每袋装1.94g</t>
  </si>
  <si>
    <t>每1g配方颗粒相当于饮片3.1g</t>
  </si>
  <si>
    <t>淫羊藿(柔毛淫羊藿)配方颗粒国家药品标准(YBZ-PFKL-2025044)</t>
  </si>
  <si>
    <t>https://tps.ybj.hunan.gov.cn/tps-local/XMHXgroupYPCZ/M00/0A/42/rBIBUGrMms-AVLk9AA04Hcur8Lk425.pdf</t>
  </si>
  <si>
    <t>https://tps.ybj.hunan.gov.cn/tps-local/XMHXgroupYPCZ/M00/0A/42/rBIBUGrMmuCASLv7AA8VcfgTyBY665.pdf</t>
  </si>
  <si>
    <t>https://tps.ybj.hunan.gov.cn/tps-local/XMHXgroupYPCZ/M00/0A/42/rBIBUGrMmweAUVPaAA0jlLRqOnw598.pdf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</si>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</sst>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3"/>
  <sheetViews>
    <sheetView tabSelected="1" workbookViewId="0">
      <selection activeCell="A2" sqref="A2:AD2"/>
    </sheetView>
  </sheetViews>
  <sheetFormatPr defaultColWidth="9" defaultRowHeight="13.5"/>
  <cols>
    <col min="1" max="1" width="5.5" style="3" customWidth="1"/>
    <col min="2" max="2" width="19.0333333333333" style="3" customWidth="1"/>
    <col min="3" max="3" width="12.1166666666667" style="3" customWidth="1"/>
    <col min="4" max="4" width="13.25" style="3" customWidth="1"/>
    <col min="5" max="5" width="16.625" style="3" customWidth="1"/>
    <col min="6" max="6" width="9" style="3"/>
    <col min="7" max="7" width="15.375" style="3" customWidth="1"/>
    <col min="8" max="8" width="6.75" style="3" customWidth="1"/>
    <col min="9" max="9" width="10" style="3" customWidth="1"/>
    <col min="10" max="11" width="9" style="3"/>
    <col min="12" max="12" width="14.875" style="3" customWidth="1"/>
    <col min="13" max="15" width="9" style="3" customWidth="1"/>
    <col min="16" max="16" width="14.125" style="3" customWidth="1"/>
    <col min="17" max="19" width="9" style="3" customWidth="1"/>
    <col min="20" max="20" width="16.25" style="3" customWidth="1"/>
    <col min="21" max="21" width="11.825" style="3" customWidth="1"/>
    <col min="22" max="28" width="9" style="3"/>
    <col min="29" max="29" width="9.25" style="3"/>
    <col min="30" max="16384" width="9" style="3"/>
  </cols>
  <sheetData>
    <row r="1" ht="21" customHeight="1" spans="1:30">
      <c r="A1" s="4" t="s">
        <v>0</v>
      </c>
      <c r="B1" s="4"/>
      <c r="C1" s="4"/>
    </row>
    <row r="2" ht="45" customHeight="1" spans="1:3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="1" customFormat="1" ht="48" spans="1:3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</row>
    <row r="4" s="2" customFormat="1" ht="96" spans="1:30">
      <c r="A4" s="7">
        <v>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>
        <v>27</v>
      </c>
      <c r="L4" s="7" t="s">
        <v>41</v>
      </c>
      <c r="M4" s="7" t="s">
        <v>42</v>
      </c>
      <c r="N4" s="7" t="s">
        <v>43</v>
      </c>
      <c r="O4" s="7">
        <v>30</v>
      </c>
      <c r="P4" s="7" t="s">
        <v>44</v>
      </c>
      <c r="Q4" s="7" t="s">
        <v>45</v>
      </c>
      <c r="R4" s="7" t="s">
        <v>46</v>
      </c>
      <c r="S4" s="7">
        <v>25</v>
      </c>
      <c r="T4" s="7" t="s">
        <v>47</v>
      </c>
      <c r="U4" s="7">
        <v>30</v>
      </c>
      <c r="V4" s="7">
        <v>1.4</v>
      </c>
      <c r="W4" s="7">
        <v>9.723</v>
      </c>
      <c r="X4" s="7">
        <f t="shared" ref="X4:X22" si="0">ROUND(W4*V4,2)</f>
        <v>13.61</v>
      </c>
      <c r="Y4" s="7">
        <f t="shared" ref="Y4:Y22" si="1">X4*3</f>
        <v>40.83</v>
      </c>
      <c r="Z4" s="7">
        <f t="shared" ref="Z4:Z22" si="2">X4*5</f>
        <v>68.05</v>
      </c>
      <c r="AA4" s="7">
        <f t="shared" ref="AA4:AA22" si="3">X4*10</f>
        <v>136.1</v>
      </c>
      <c r="AB4" s="7">
        <v>10</v>
      </c>
      <c r="AC4" s="6">
        <f t="shared" ref="AC4:AC22" si="4">Y4</f>
        <v>40.83</v>
      </c>
      <c r="AD4" s="7">
        <f>MIN(AC4,U4)</f>
        <v>30</v>
      </c>
    </row>
    <row r="5" s="2" customFormat="1" ht="96" spans="1:30">
      <c r="A5" s="7">
        <v>2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36</v>
      </c>
      <c r="G5" s="7" t="s">
        <v>52</v>
      </c>
      <c r="H5" s="7" t="s">
        <v>38</v>
      </c>
      <c r="I5" s="7" t="s">
        <v>53</v>
      </c>
      <c r="J5" s="7" t="s">
        <v>54</v>
      </c>
      <c r="K5" s="7">
        <v>2.7</v>
      </c>
      <c r="L5" s="7" t="s">
        <v>55</v>
      </c>
      <c r="M5" s="7" t="s">
        <v>56</v>
      </c>
      <c r="N5" s="7" t="s">
        <v>57</v>
      </c>
      <c r="O5" s="7">
        <v>2.19</v>
      </c>
      <c r="P5" s="7" t="s">
        <v>58</v>
      </c>
      <c r="Q5" s="7" t="s">
        <v>45</v>
      </c>
      <c r="R5" s="7" t="s">
        <v>46</v>
      </c>
      <c r="S5" s="7">
        <v>2.2</v>
      </c>
      <c r="T5" s="7" t="s">
        <v>59</v>
      </c>
      <c r="U5" s="7">
        <v>2.7</v>
      </c>
      <c r="V5" s="7">
        <v>2.5</v>
      </c>
      <c r="W5" s="7">
        <v>0.716</v>
      </c>
      <c r="X5" s="7">
        <f t="shared" si="0"/>
        <v>1.79</v>
      </c>
      <c r="Y5" s="7">
        <f t="shared" si="1"/>
        <v>5.37</v>
      </c>
      <c r="Z5" s="7">
        <f t="shared" si="2"/>
        <v>8.95</v>
      </c>
      <c r="AA5" s="7">
        <f t="shared" si="3"/>
        <v>17.9</v>
      </c>
      <c r="AB5" s="7">
        <v>9</v>
      </c>
      <c r="AC5" s="6">
        <f t="shared" si="4"/>
        <v>5.37</v>
      </c>
      <c r="AD5" s="7">
        <f t="shared" ref="AD5:AD23" si="5">MIN(AC5,U5)</f>
        <v>2.7</v>
      </c>
    </row>
    <row r="6" s="2" customFormat="1" ht="96" spans="1:30">
      <c r="A6" s="7">
        <v>3</v>
      </c>
      <c r="B6" s="7" t="s">
        <v>60</v>
      </c>
      <c r="C6" s="7" t="s">
        <v>61</v>
      </c>
      <c r="D6" s="7" t="s">
        <v>62</v>
      </c>
      <c r="E6" s="7" t="s">
        <v>63</v>
      </c>
      <c r="F6" s="7" t="s">
        <v>36</v>
      </c>
      <c r="G6" s="7" t="s">
        <v>64</v>
      </c>
      <c r="H6" s="7" t="s">
        <v>38</v>
      </c>
      <c r="I6" s="7" t="s">
        <v>65</v>
      </c>
      <c r="J6" s="7" t="s">
        <v>66</v>
      </c>
      <c r="K6" s="7">
        <v>2223.94</v>
      </c>
      <c r="L6" s="7" t="s">
        <v>67</v>
      </c>
      <c r="M6" s="7" t="s">
        <v>68</v>
      </c>
      <c r="N6" s="7" t="s">
        <v>69</v>
      </c>
      <c r="O6" s="7">
        <v>1944</v>
      </c>
      <c r="P6" s="7" t="s">
        <v>70</v>
      </c>
      <c r="Q6" s="7" t="s">
        <v>71</v>
      </c>
      <c r="R6" s="7" t="s">
        <v>72</v>
      </c>
      <c r="S6" s="7">
        <v>1417.93</v>
      </c>
      <c r="T6" s="7" t="s">
        <v>73</v>
      </c>
      <c r="U6" s="7">
        <v>2223.94</v>
      </c>
      <c r="V6" s="7">
        <v>200</v>
      </c>
      <c r="W6" s="7">
        <v>2.5672</v>
      </c>
      <c r="X6" s="7">
        <f t="shared" si="0"/>
        <v>513.44</v>
      </c>
      <c r="Y6" s="7">
        <f t="shared" si="1"/>
        <v>1540.32</v>
      </c>
      <c r="Z6" s="7">
        <f t="shared" si="2"/>
        <v>2567.2</v>
      </c>
      <c r="AA6" s="7">
        <f t="shared" si="3"/>
        <v>5134.4</v>
      </c>
      <c r="AB6" s="7">
        <v>4</v>
      </c>
      <c r="AC6" s="6">
        <f t="shared" si="4"/>
        <v>1540.32</v>
      </c>
      <c r="AD6" s="7">
        <f t="shared" si="5"/>
        <v>1540.32</v>
      </c>
    </row>
    <row r="7" s="2" customFormat="1" ht="96" spans="1:30">
      <c r="A7" s="7">
        <v>4</v>
      </c>
      <c r="B7" s="7" t="s">
        <v>74</v>
      </c>
      <c r="C7" s="7" t="s">
        <v>75</v>
      </c>
      <c r="D7" s="7" t="s">
        <v>76</v>
      </c>
      <c r="E7" s="7" t="s">
        <v>77</v>
      </c>
      <c r="F7" s="7" t="s">
        <v>78</v>
      </c>
      <c r="G7" s="7" t="s">
        <v>79</v>
      </c>
      <c r="H7" s="7" t="s">
        <v>38</v>
      </c>
      <c r="I7" s="7" t="s">
        <v>80</v>
      </c>
      <c r="J7" s="7" t="s">
        <v>81</v>
      </c>
      <c r="K7" s="7">
        <v>1071</v>
      </c>
      <c r="L7" s="7" t="s">
        <v>82</v>
      </c>
      <c r="M7" s="7" t="s">
        <v>83</v>
      </c>
      <c r="N7" s="7" t="s">
        <v>84</v>
      </c>
      <c r="O7" s="7">
        <v>1029</v>
      </c>
      <c r="P7" s="7" t="s">
        <v>85</v>
      </c>
      <c r="Q7" s="7" t="s">
        <v>86</v>
      </c>
      <c r="R7" s="7" t="s">
        <v>87</v>
      </c>
      <c r="S7" s="7">
        <v>1071</v>
      </c>
      <c r="T7" s="7" t="s">
        <v>88</v>
      </c>
      <c r="U7" s="7">
        <v>1071</v>
      </c>
      <c r="V7" s="7">
        <v>200</v>
      </c>
      <c r="W7" s="7">
        <v>3</v>
      </c>
      <c r="X7" s="7">
        <f t="shared" si="0"/>
        <v>600</v>
      </c>
      <c r="Y7" s="7">
        <f t="shared" si="1"/>
        <v>1800</v>
      </c>
      <c r="Z7" s="7">
        <f t="shared" si="2"/>
        <v>3000</v>
      </c>
      <c r="AA7" s="7">
        <f t="shared" si="3"/>
        <v>6000</v>
      </c>
      <c r="AB7" s="7">
        <v>9</v>
      </c>
      <c r="AC7" s="6">
        <f t="shared" si="4"/>
        <v>1800</v>
      </c>
      <c r="AD7" s="7">
        <f t="shared" si="5"/>
        <v>1071</v>
      </c>
    </row>
    <row r="8" s="2" customFormat="1" ht="96" spans="1:30">
      <c r="A8" s="7">
        <v>5</v>
      </c>
      <c r="B8" s="7" t="s">
        <v>89</v>
      </c>
      <c r="C8" s="7" t="s">
        <v>75</v>
      </c>
      <c r="D8" s="7" t="s">
        <v>90</v>
      </c>
      <c r="E8" s="7" t="s">
        <v>77</v>
      </c>
      <c r="F8" s="7" t="s">
        <v>78</v>
      </c>
      <c r="G8" s="7" t="s">
        <v>79</v>
      </c>
      <c r="H8" s="7" t="s">
        <v>38</v>
      </c>
      <c r="I8" s="7" t="s">
        <v>91</v>
      </c>
      <c r="J8" s="7" t="s">
        <v>92</v>
      </c>
      <c r="K8" s="7">
        <v>6.53</v>
      </c>
      <c r="L8" s="7" t="s">
        <v>93</v>
      </c>
      <c r="M8" s="7" t="s">
        <v>94</v>
      </c>
      <c r="N8" s="7" t="s">
        <v>95</v>
      </c>
      <c r="O8" s="7">
        <v>5.99</v>
      </c>
      <c r="P8" s="7" t="s">
        <v>96</v>
      </c>
      <c r="Q8" s="7" t="s">
        <v>56</v>
      </c>
      <c r="R8" s="7" t="s">
        <v>57</v>
      </c>
      <c r="S8" s="7">
        <v>6.53</v>
      </c>
      <c r="T8" s="7" t="s">
        <v>97</v>
      </c>
      <c r="U8" s="7">
        <v>6.53</v>
      </c>
      <c r="V8" s="7">
        <v>1</v>
      </c>
      <c r="W8" s="7">
        <v>3</v>
      </c>
      <c r="X8" s="7">
        <f t="shared" si="0"/>
        <v>3</v>
      </c>
      <c r="Y8" s="7">
        <f t="shared" si="1"/>
        <v>9</v>
      </c>
      <c r="Z8" s="7">
        <f t="shared" si="2"/>
        <v>15</v>
      </c>
      <c r="AA8" s="7">
        <f t="shared" si="3"/>
        <v>30</v>
      </c>
      <c r="AB8" s="7">
        <v>9</v>
      </c>
      <c r="AC8" s="6">
        <f t="shared" si="4"/>
        <v>9</v>
      </c>
      <c r="AD8" s="7">
        <f t="shared" si="5"/>
        <v>6.53</v>
      </c>
    </row>
    <row r="9" s="2" customFormat="1" ht="96" spans="1:30">
      <c r="A9" s="7">
        <v>6</v>
      </c>
      <c r="B9" s="7" t="s">
        <v>98</v>
      </c>
      <c r="C9" s="7" t="s">
        <v>99</v>
      </c>
      <c r="D9" s="7" t="s">
        <v>76</v>
      </c>
      <c r="E9" s="7" t="s">
        <v>100</v>
      </c>
      <c r="F9" s="7" t="s">
        <v>78</v>
      </c>
      <c r="G9" s="7" t="s">
        <v>101</v>
      </c>
      <c r="H9" s="7" t="s">
        <v>38</v>
      </c>
      <c r="I9" s="7" t="s">
        <v>80</v>
      </c>
      <c r="J9" s="7" t="s">
        <v>81</v>
      </c>
      <c r="K9" s="7">
        <v>514.8</v>
      </c>
      <c r="L9" s="7" t="s">
        <v>102</v>
      </c>
      <c r="M9" s="7" t="s">
        <v>103</v>
      </c>
      <c r="N9" s="7" t="s">
        <v>104</v>
      </c>
      <c r="O9" s="7">
        <v>289.08</v>
      </c>
      <c r="P9" s="7" t="s">
        <v>105</v>
      </c>
      <c r="Q9" s="7" t="s">
        <v>106</v>
      </c>
      <c r="R9" s="7" t="s">
        <v>107</v>
      </c>
      <c r="S9" s="7">
        <v>289.08</v>
      </c>
      <c r="T9" s="7" t="s">
        <v>108</v>
      </c>
      <c r="U9" s="7">
        <v>514.8</v>
      </c>
      <c r="V9" s="7">
        <v>200</v>
      </c>
      <c r="W9" s="7">
        <v>1.3728</v>
      </c>
      <c r="X9" s="7">
        <f t="shared" si="0"/>
        <v>274.56</v>
      </c>
      <c r="Y9" s="7">
        <f t="shared" si="1"/>
        <v>823.68</v>
      </c>
      <c r="Z9" s="7">
        <f t="shared" si="2"/>
        <v>1372.8</v>
      </c>
      <c r="AA9" s="7">
        <f t="shared" si="3"/>
        <v>2745.6</v>
      </c>
      <c r="AB9" s="7">
        <v>10</v>
      </c>
      <c r="AC9" s="6">
        <f t="shared" si="4"/>
        <v>823.68</v>
      </c>
      <c r="AD9" s="7">
        <f t="shared" si="5"/>
        <v>514.8</v>
      </c>
    </row>
    <row r="10" s="2" customFormat="1" ht="96" spans="1:30">
      <c r="A10" s="7">
        <v>7</v>
      </c>
      <c r="B10" s="7" t="s">
        <v>109</v>
      </c>
      <c r="C10" s="7" t="s">
        <v>110</v>
      </c>
      <c r="D10" s="7" t="s">
        <v>111</v>
      </c>
      <c r="E10" s="7" t="s">
        <v>112</v>
      </c>
      <c r="F10" s="7" t="s">
        <v>78</v>
      </c>
      <c r="G10" s="7" t="s">
        <v>113</v>
      </c>
      <c r="H10" s="7" t="s">
        <v>38</v>
      </c>
      <c r="I10" s="7" t="s">
        <v>114</v>
      </c>
      <c r="J10" s="7" t="s">
        <v>115</v>
      </c>
      <c r="K10" s="7">
        <v>2.38</v>
      </c>
      <c r="L10" s="7" t="s">
        <v>116</v>
      </c>
      <c r="M10" s="7" t="s">
        <v>117</v>
      </c>
      <c r="N10" s="7" t="s">
        <v>118</v>
      </c>
      <c r="O10" s="7">
        <v>2.26</v>
      </c>
      <c r="P10" s="7" t="s">
        <v>119</v>
      </c>
      <c r="Q10" s="7" t="s">
        <v>120</v>
      </c>
      <c r="R10" s="7" t="s">
        <v>121</v>
      </c>
      <c r="S10" s="7">
        <v>2.26</v>
      </c>
      <c r="T10" s="7" t="s">
        <v>122</v>
      </c>
      <c r="U10" s="7">
        <v>2.38</v>
      </c>
      <c r="V10" s="7">
        <v>0.81</v>
      </c>
      <c r="W10" s="7">
        <v>2.6667</v>
      </c>
      <c r="X10" s="7">
        <f t="shared" si="0"/>
        <v>2.16</v>
      </c>
      <c r="Y10" s="7">
        <f t="shared" si="1"/>
        <v>6.48</v>
      </c>
      <c r="Z10" s="7">
        <f t="shared" si="2"/>
        <v>10.8</v>
      </c>
      <c r="AA10" s="7">
        <f t="shared" si="3"/>
        <v>21.6</v>
      </c>
      <c r="AB10" s="7">
        <v>10</v>
      </c>
      <c r="AC10" s="6">
        <f t="shared" si="4"/>
        <v>6.48</v>
      </c>
      <c r="AD10" s="7">
        <f t="shared" si="5"/>
        <v>2.38</v>
      </c>
    </row>
    <row r="11" s="2" customFormat="1" ht="96" spans="1:30">
      <c r="A11" s="7">
        <v>8</v>
      </c>
      <c r="B11" s="7" t="s">
        <v>123</v>
      </c>
      <c r="C11" s="7" t="s">
        <v>110</v>
      </c>
      <c r="D11" s="7" t="s">
        <v>76</v>
      </c>
      <c r="E11" s="7" t="s">
        <v>112</v>
      </c>
      <c r="F11" s="7" t="s">
        <v>78</v>
      </c>
      <c r="G11" s="7" t="s">
        <v>113</v>
      </c>
      <c r="H11" s="7" t="s">
        <v>38</v>
      </c>
      <c r="I11" s="7" t="s">
        <v>124</v>
      </c>
      <c r="J11" s="7" t="s">
        <v>125</v>
      </c>
      <c r="K11" s="7">
        <v>801</v>
      </c>
      <c r="L11" s="7" t="s">
        <v>126</v>
      </c>
      <c r="M11" s="7" t="s">
        <v>114</v>
      </c>
      <c r="N11" s="7" t="s">
        <v>115</v>
      </c>
      <c r="O11" s="7">
        <v>715.5</v>
      </c>
      <c r="P11" s="7" t="s">
        <v>127</v>
      </c>
      <c r="Q11" s="7" t="s">
        <v>128</v>
      </c>
      <c r="R11" s="7" t="s">
        <v>129</v>
      </c>
      <c r="S11" s="7">
        <v>715.5</v>
      </c>
      <c r="T11" s="7" t="s">
        <v>130</v>
      </c>
      <c r="U11" s="7">
        <v>801</v>
      </c>
      <c r="V11" s="7">
        <v>200</v>
      </c>
      <c r="W11" s="7">
        <v>2.6667</v>
      </c>
      <c r="X11" s="7">
        <f t="shared" si="0"/>
        <v>533.34</v>
      </c>
      <c r="Y11" s="7">
        <f t="shared" si="1"/>
        <v>1600.02</v>
      </c>
      <c r="Z11" s="7">
        <f t="shared" si="2"/>
        <v>2666.7</v>
      </c>
      <c r="AA11" s="7">
        <f t="shared" si="3"/>
        <v>5333.4</v>
      </c>
      <c r="AB11" s="7">
        <v>10</v>
      </c>
      <c r="AC11" s="6">
        <f t="shared" si="4"/>
        <v>1600.02</v>
      </c>
      <c r="AD11" s="7">
        <f t="shared" si="5"/>
        <v>801</v>
      </c>
    </row>
    <row r="12" s="2" customFormat="1" ht="96" spans="1:30">
      <c r="A12" s="7">
        <v>9</v>
      </c>
      <c r="B12" s="7" t="s">
        <v>131</v>
      </c>
      <c r="C12" s="7" t="s">
        <v>132</v>
      </c>
      <c r="D12" s="7" t="s">
        <v>133</v>
      </c>
      <c r="E12" s="7" t="s">
        <v>100</v>
      </c>
      <c r="F12" s="7" t="s">
        <v>78</v>
      </c>
      <c r="G12" s="7" t="s">
        <v>134</v>
      </c>
      <c r="H12" s="7" t="s">
        <v>38</v>
      </c>
      <c r="I12" s="7" t="s">
        <v>135</v>
      </c>
      <c r="J12" s="7" t="s">
        <v>136</v>
      </c>
      <c r="K12" s="7">
        <v>109.5</v>
      </c>
      <c r="L12" s="7" t="s">
        <v>137</v>
      </c>
      <c r="M12" s="7" t="s">
        <v>138</v>
      </c>
      <c r="N12" s="7" t="s">
        <v>139</v>
      </c>
      <c r="O12" s="7">
        <v>130</v>
      </c>
      <c r="P12" s="7" t="s">
        <v>140</v>
      </c>
      <c r="Q12" s="7" t="s">
        <v>141</v>
      </c>
      <c r="R12" s="7" t="s">
        <v>142</v>
      </c>
      <c r="S12" s="7">
        <v>167.45</v>
      </c>
      <c r="T12" s="7" t="s">
        <v>143</v>
      </c>
      <c r="U12" s="7">
        <v>167.45</v>
      </c>
      <c r="V12" s="7">
        <v>100</v>
      </c>
      <c r="W12" s="7">
        <v>0</v>
      </c>
      <c r="X12" s="7">
        <f t="shared" si="0"/>
        <v>0</v>
      </c>
      <c r="Y12" s="7">
        <f t="shared" si="1"/>
        <v>0</v>
      </c>
      <c r="Z12" s="7">
        <f t="shared" si="2"/>
        <v>0</v>
      </c>
      <c r="AA12" s="7">
        <f t="shared" si="3"/>
        <v>0</v>
      </c>
      <c r="AB12" s="7" t="s">
        <v>144</v>
      </c>
      <c r="AC12" s="8">
        <v>167.45</v>
      </c>
      <c r="AD12" s="7">
        <f t="shared" si="5"/>
        <v>167.45</v>
      </c>
    </row>
    <row r="13" s="2" customFormat="1" ht="96" spans="1:30">
      <c r="A13" s="7">
        <v>10</v>
      </c>
      <c r="B13" s="7" t="s">
        <v>145</v>
      </c>
      <c r="C13" s="7" t="s">
        <v>132</v>
      </c>
      <c r="D13" s="7" t="s">
        <v>146</v>
      </c>
      <c r="E13" s="7" t="s">
        <v>100</v>
      </c>
      <c r="F13" s="7" t="s">
        <v>78</v>
      </c>
      <c r="G13" s="7" t="s">
        <v>134</v>
      </c>
      <c r="H13" s="7" t="s">
        <v>38</v>
      </c>
      <c r="I13" s="7" t="s">
        <v>147</v>
      </c>
      <c r="J13" s="7" t="s">
        <v>148</v>
      </c>
      <c r="K13" s="7">
        <v>4</v>
      </c>
      <c r="L13" s="7" t="s">
        <v>149</v>
      </c>
      <c r="M13" s="7" t="s">
        <v>150</v>
      </c>
      <c r="N13" s="7" t="s">
        <v>151</v>
      </c>
      <c r="O13" s="7">
        <v>4</v>
      </c>
      <c r="P13" s="7" t="s">
        <v>152</v>
      </c>
      <c r="Q13" s="7" t="s">
        <v>56</v>
      </c>
      <c r="R13" s="7" t="s">
        <v>57</v>
      </c>
      <c r="S13" s="7">
        <v>2.89</v>
      </c>
      <c r="T13" s="7" t="s">
        <v>153</v>
      </c>
      <c r="U13" s="7">
        <v>4</v>
      </c>
      <c r="V13" s="7">
        <v>1</v>
      </c>
      <c r="W13" s="7">
        <v>0</v>
      </c>
      <c r="X13" s="7">
        <f t="shared" si="0"/>
        <v>0</v>
      </c>
      <c r="Y13" s="7">
        <f t="shared" si="1"/>
        <v>0</v>
      </c>
      <c r="Z13" s="7">
        <f t="shared" si="2"/>
        <v>0</v>
      </c>
      <c r="AA13" s="7">
        <f t="shared" si="3"/>
        <v>0</v>
      </c>
      <c r="AB13" s="7" t="s">
        <v>144</v>
      </c>
      <c r="AC13" s="8">
        <v>4</v>
      </c>
      <c r="AD13" s="7">
        <f t="shared" si="5"/>
        <v>4</v>
      </c>
    </row>
    <row r="14" s="2" customFormat="1" ht="96" spans="1:30">
      <c r="A14" s="7">
        <v>11</v>
      </c>
      <c r="B14" s="7" t="s">
        <v>154</v>
      </c>
      <c r="C14" s="7" t="s">
        <v>155</v>
      </c>
      <c r="D14" s="7" t="s">
        <v>133</v>
      </c>
      <c r="E14" s="7" t="s">
        <v>100</v>
      </c>
      <c r="F14" s="7" t="s">
        <v>78</v>
      </c>
      <c r="G14" s="7" t="s">
        <v>156</v>
      </c>
      <c r="H14" s="7" t="s">
        <v>38</v>
      </c>
      <c r="I14" s="7" t="s">
        <v>128</v>
      </c>
      <c r="J14" s="7" t="s">
        <v>129</v>
      </c>
      <c r="K14" s="7">
        <v>243.18</v>
      </c>
      <c r="L14" s="7" t="s">
        <v>157</v>
      </c>
      <c r="M14" s="7" t="s">
        <v>158</v>
      </c>
      <c r="N14" s="7" t="s">
        <v>159</v>
      </c>
      <c r="O14" s="7">
        <v>233.1</v>
      </c>
      <c r="P14" s="7" t="s">
        <v>160</v>
      </c>
      <c r="Q14" s="7" t="s">
        <v>120</v>
      </c>
      <c r="R14" s="7" t="s">
        <v>121</v>
      </c>
      <c r="S14" s="7">
        <v>233.1</v>
      </c>
      <c r="T14" s="7" t="s">
        <v>161</v>
      </c>
      <c r="U14" s="7">
        <v>243.18</v>
      </c>
      <c r="V14" s="7">
        <v>100</v>
      </c>
      <c r="W14" s="7">
        <v>0.931</v>
      </c>
      <c r="X14" s="7">
        <f t="shared" si="0"/>
        <v>93.1</v>
      </c>
      <c r="Y14" s="7">
        <f t="shared" si="1"/>
        <v>279.3</v>
      </c>
      <c r="Z14" s="7">
        <f t="shared" si="2"/>
        <v>465.5</v>
      </c>
      <c r="AA14" s="7">
        <f t="shared" si="3"/>
        <v>931</v>
      </c>
      <c r="AB14" s="7">
        <v>8</v>
      </c>
      <c r="AC14" s="6">
        <f t="shared" si="4"/>
        <v>279.3</v>
      </c>
      <c r="AD14" s="7">
        <f t="shared" si="5"/>
        <v>243.18</v>
      </c>
    </row>
    <row r="15" s="2" customFormat="1" ht="96" spans="1:30">
      <c r="A15" s="7">
        <v>12</v>
      </c>
      <c r="B15" s="7" t="s">
        <v>162</v>
      </c>
      <c r="C15" s="7" t="s">
        <v>155</v>
      </c>
      <c r="D15" s="7" t="s">
        <v>163</v>
      </c>
      <c r="E15" s="7" t="s">
        <v>100</v>
      </c>
      <c r="F15" s="7" t="s">
        <v>78</v>
      </c>
      <c r="G15" s="7" t="s">
        <v>156</v>
      </c>
      <c r="H15" s="7" t="s">
        <v>38</v>
      </c>
      <c r="I15" s="7" t="s">
        <v>164</v>
      </c>
      <c r="J15" s="7" t="s">
        <v>165</v>
      </c>
      <c r="K15" s="7">
        <v>2.2</v>
      </c>
      <c r="L15" s="7" t="s">
        <v>166</v>
      </c>
      <c r="M15" s="7" t="s">
        <v>117</v>
      </c>
      <c r="N15" s="7" t="s">
        <v>118</v>
      </c>
      <c r="O15" s="7">
        <v>2.2</v>
      </c>
      <c r="P15" s="7" t="s">
        <v>167</v>
      </c>
      <c r="Q15" s="7" t="s">
        <v>168</v>
      </c>
      <c r="R15" s="7" t="s">
        <v>169</v>
      </c>
      <c r="S15" s="7">
        <v>2.2</v>
      </c>
      <c r="T15" s="7" t="s">
        <v>170</v>
      </c>
      <c r="U15" s="7">
        <v>2.2</v>
      </c>
      <c r="V15" s="7">
        <v>1.2</v>
      </c>
      <c r="W15" s="7">
        <v>0.931</v>
      </c>
      <c r="X15" s="7">
        <f t="shared" si="0"/>
        <v>1.12</v>
      </c>
      <c r="Y15" s="7">
        <f t="shared" si="1"/>
        <v>3.36</v>
      </c>
      <c r="Z15" s="7">
        <f t="shared" si="2"/>
        <v>5.6</v>
      </c>
      <c r="AA15" s="7">
        <f t="shared" si="3"/>
        <v>11.2</v>
      </c>
      <c r="AB15" s="7">
        <v>8</v>
      </c>
      <c r="AC15" s="6">
        <f t="shared" si="4"/>
        <v>3.36</v>
      </c>
      <c r="AD15" s="7">
        <f t="shared" si="5"/>
        <v>2.2</v>
      </c>
    </row>
    <row r="16" s="2" customFormat="1" ht="96" spans="1:30">
      <c r="A16" s="7">
        <v>13</v>
      </c>
      <c r="B16" s="7" t="s">
        <v>171</v>
      </c>
      <c r="C16" s="7" t="s">
        <v>172</v>
      </c>
      <c r="D16" s="7" t="s">
        <v>173</v>
      </c>
      <c r="E16" s="7" t="s">
        <v>174</v>
      </c>
      <c r="F16" s="7" t="s">
        <v>78</v>
      </c>
      <c r="G16" s="7" t="s">
        <v>175</v>
      </c>
      <c r="H16" s="7" t="s">
        <v>38</v>
      </c>
      <c r="I16" s="7" t="s">
        <v>176</v>
      </c>
      <c r="J16" s="7" t="s">
        <v>177</v>
      </c>
      <c r="K16" s="7">
        <v>0.94</v>
      </c>
      <c r="L16" s="7" t="s">
        <v>178</v>
      </c>
      <c r="M16" s="7" t="s">
        <v>179</v>
      </c>
      <c r="N16" s="7" t="s">
        <v>180</v>
      </c>
      <c r="O16" s="7">
        <v>0.94</v>
      </c>
      <c r="P16" s="7" t="s">
        <v>181</v>
      </c>
      <c r="Q16" s="7" t="s">
        <v>182</v>
      </c>
      <c r="R16" s="7" t="s">
        <v>183</v>
      </c>
      <c r="S16" s="7">
        <v>0.94</v>
      </c>
      <c r="T16" s="7" t="s">
        <v>184</v>
      </c>
      <c r="U16" s="7">
        <v>0.94</v>
      </c>
      <c r="V16" s="7">
        <v>1.09</v>
      </c>
      <c r="W16" s="7">
        <v>0.675</v>
      </c>
      <c r="X16" s="7">
        <f t="shared" si="0"/>
        <v>0.74</v>
      </c>
      <c r="Y16" s="7">
        <f t="shared" si="1"/>
        <v>2.22</v>
      </c>
      <c r="Z16" s="7">
        <f t="shared" si="2"/>
        <v>3.7</v>
      </c>
      <c r="AA16" s="7">
        <f t="shared" si="3"/>
        <v>7.4</v>
      </c>
      <c r="AB16" s="7">
        <v>6</v>
      </c>
      <c r="AC16" s="6">
        <f t="shared" si="4"/>
        <v>2.22</v>
      </c>
      <c r="AD16" s="7">
        <f t="shared" si="5"/>
        <v>0.94</v>
      </c>
    </row>
    <row r="17" s="2" customFormat="1" ht="96" spans="1:30">
      <c r="A17" s="7">
        <v>14</v>
      </c>
      <c r="B17" s="7" t="s">
        <v>185</v>
      </c>
      <c r="C17" s="7" t="s">
        <v>186</v>
      </c>
      <c r="D17" s="7" t="s">
        <v>187</v>
      </c>
      <c r="E17" s="7" t="s">
        <v>188</v>
      </c>
      <c r="F17" s="7" t="s">
        <v>36</v>
      </c>
      <c r="G17" s="7" t="s">
        <v>189</v>
      </c>
      <c r="H17" s="7" t="s">
        <v>38</v>
      </c>
      <c r="I17" s="7" t="s">
        <v>190</v>
      </c>
      <c r="J17" s="7" t="s">
        <v>191</v>
      </c>
      <c r="K17" s="7">
        <v>3.12</v>
      </c>
      <c r="L17" s="7" t="s">
        <v>192</v>
      </c>
      <c r="M17" s="7" t="s">
        <v>193</v>
      </c>
      <c r="N17" s="7" t="s">
        <v>194</v>
      </c>
      <c r="O17" s="7">
        <v>2.64</v>
      </c>
      <c r="P17" s="7" t="s">
        <v>195</v>
      </c>
      <c r="Q17" s="7" t="s">
        <v>56</v>
      </c>
      <c r="R17" s="7" t="s">
        <v>57</v>
      </c>
      <c r="S17" s="7">
        <v>2.23</v>
      </c>
      <c r="T17" s="7" t="s">
        <v>196</v>
      </c>
      <c r="U17" s="7">
        <v>3.12</v>
      </c>
      <c r="V17" s="7">
        <v>0.8</v>
      </c>
      <c r="W17" s="7">
        <v>1.0465</v>
      </c>
      <c r="X17" s="7">
        <f t="shared" si="0"/>
        <v>0.84</v>
      </c>
      <c r="Y17" s="7">
        <f t="shared" si="1"/>
        <v>2.52</v>
      </c>
      <c r="Z17" s="7">
        <f t="shared" si="2"/>
        <v>4.2</v>
      </c>
      <c r="AA17" s="7">
        <f t="shared" si="3"/>
        <v>8.4</v>
      </c>
      <c r="AB17" s="7">
        <v>9</v>
      </c>
      <c r="AC17" s="6">
        <f t="shared" si="4"/>
        <v>2.52</v>
      </c>
      <c r="AD17" s="7">
        <f t="shared" si="5"/>
        <v>2.52</v>
      </c>
    </row>
    <row r="18" s="2" customFormat="1" ht="96" spans="1:30">
      <c r="A18" s="7">
        <v>15</v>
      </c>
      <c r="B18" s="7" t="s">
        <v>197</v>
      </c>
      <c r="C18" s="7" t="s">
        <v>198</v>
      </c>
      <c r="D18" s="7" t="s">
        <v>62</v>
      </c>
      <c r="E18" s="7" t="s">
        <v>199</v>
      </c>
      <c r="F18" s="7" t="s">
        <v>36</v>
      </c>
      <c r="G18" s="7" t="s">
        <v>200</v>
      </c>
      <c r="H18" s="7" t="s">
        <v>38</v>
      </c>
      <c r="I18" s="7" t="s">
        <v>68</v>
      </c>
      <c r="J18" s="7" t="s">
        <v>69</v>
      </c>
      <c r="K18" s="7">
        <v>1036.8</v>
      </c>
      <c r="L18" s="7" t="s">
        <v>201</v>
      </c>
      <c r="M18" s="7" t="s">
        <v>202</v>
      </c>
      <c r="N18" s="7" t="s">
        <v>203</v>
      </c>
      <c r="O18" s="7">
        <v>808.7</v>
      </c>
      <c r="P18" s="7" t="s">
        <v>204</v>
      </c>
      <c r="Q18" s="7" t="s">
        <v>205</v>
      </c>
      <c r="R18" s="7" t="s">
        <v>206</v>
      </c>
      <c r="S18" s="7">
        <v>792</v>
      </c>
      <c r="T18" s="7" t="s">
        <v>207</v>
      </c>
      <c r="U18" s="7">
        <v>1036.8</v>
      </c>
      <c r="V18" s="7">
        <v>200</v>
      </c>
      <c r="W18" s="7">
        <v>2.982</v>
      </c>
      <c r="X18" s="7">
        <f t="shared" si="0"/>
        <v>596.4</v>
      </c>
      <c r="Y18" s="7">
        <f t="shared" si="1"/>
        <v>1789.2</v>
      </c>
      <c r="Z18" s="7">
        <f t="shared" si="2"/>
        <v>2982</v>
      </c>
      <c r="AA18" s="7">
        <f t="shared" si="3"/>
        <v>5964</v>
      </c>
      <c r="AB18" s="7">
        <v>9</v>
      </c>
      <c r="AC18" s="6">
        <f t="shared" si="4"/>
        <v>1789.2</v>
      </c>
      <c r="AD18" s="7">
        <f t="shared" si="5"/>
        <v>1036.8</v>
      </c>
    </row>
    <row r="19" s="2" customFormat="1" ht="96" spans="1:30">
      <c r="A19" s="7">
        <v>16</v>
      </c>
      <c r="B19" s="7" t="s">
        <v>208</v>
      </c>
      <c r="C19" s="7" t="s">
        <v>198</v>
      </c>
      <c r="D19" s="7" t="s">
        <v>209</v>
      </c>
      <c r="E19" s="7" t="s">
        <v>199</v>
      </c>
      <c r="F19" s="7" t="s">
        <v>36</v>
      </c>
      <c r="G19" s="7" t="s">
        <v>200</v>
      </c>
      <c r="H19" s="7" t="s">
        <v>38</v>
      </c>
      <c r="I19" s="7" t="s">
        <v>210</v>
      </c>
      <c r="J19" s="7" t="s">
        <v>211</v>
      </c>
      <c r="K19" s="7">
        <v>3.95</v>
      </c>
      <c r="L19" s="7" t="s">
        <v>212</v>
      </c>
      <c r="M19" s="7" t="s">
        <v>45</v>
      </c>
      <c r="N19" s="7" t="s">
        <v>46</v>
      </c>
      <c r="O19" s="7">
        <v>3.17</v>
      </c>
      <c r="P19" s="7" t="s">
        <v>213</v>
      </c>
      <c r="Q19" s="7" t="s">
        <v>214</v>
      </c>
      <c r="R19" s="7" t="s">
        <v>215</v>
      </c>
      <c r="S19" s="7">
        <v>3.04</v>
      </c>
      <c r="T19" s="7" t="s">
        <v>216</v>
      </c>
      <c r="U19" s="7">
        <v>3.95</v>
      </c>
      <c r="V19" s="7">
        <v>0.7</v>
      </c>
      <c r="W19" s="7">
        <v>2.982</v>
      </c>
      <c r="X19" s="7">
        <f t="shared" si="0"/>
        <v>2.09</v>
      </c>
      <c r="Y19" s="7">
        <f t="shared" si="1"/>
        <v>6.27</v>
      </c>
      <c r="Z19" s="7">
        <f t="shared" si="2"/>
        <v>10.45</v>
      </c>
      <c r="AA19" s="7">
        <f t="shared" si="3"/>
        <v>20.9</v>
      </c>
      <c r="AB19" s="7">
        <v>9</v>
      </c>
      <c r="AC19" s="6">
        <f t="shared" si="4"/>
        <v>6.27</v>
      </c>
      <c r="AD19" s="7">
        <f t="shared" si="5"/>
        <v>3.95</v>
      </c>
    </row>
    <row r="20" s="2" customFormat="1" ht="96" spans="1:30">
      <c r="A20" s="7">
        <v>17</v>
      </c>
      <c r="B20" s="7" t="s">
        <v>217</v>
      </c>
      <c r="C20" s="7" t="s">
        <v>218</v>
      </c>
      <c r="D20" s="7" t="s">
        <v>76</v>
      </c>
      <c r="E20" s="7" t="s">
        <v>100</v>
      </c>
      <c r="F20" s="7" t="s">
        <v>78</v>
      </c>
      <c r="G20" s="7" t="s">
        <v>219</v>
      </c>
      <c r="H20" s="7" t="s">
        <v>38</v>
      </c>
      <c r="I20" s="7" t="s">
        <v>220</v>
      </c>
      <c r="J20" s="7" t="s">
        <v>221</v>
      </c>
      <c r="K20" s="7">
        <v>591.8</v>
      </c>
      <c r="L20" s="7" t="s">
        <v>222</v>
      </c>
      <c r="M20" s="7" t="s">
        <v>223</v>
      </c>
      <c r="N20" s="7" t="s">
        <v>224</v>
      </c>
      <c r="O20" s="7">
        <v>525.8</v>
      </c>
      <c r="P20" s="7" t="s">
        <v>225</v>
      </c>
      <c r="Q20" s="7" t="s">
        <v>80</v>
      </c>
      <c r="R20" s="7" t="s">
        <v>81</v>
      </c>
      <c r="S20" s="7">
        <v>462</v>
      </c>
      <c r="T20" s="7" t="s">
        <v>226</v>
      </c>
      <c r="U20" s="7">
        <v>591.8</v>
      </c>
      <c r="V20" s="7">
        <v>200</v>
      </c>
      <c r="W20" s="7">
        <v>1.072</v>
      </c>
      <c r="X20" s="7">
        <f t="shared" si="0"/>
        <v>214.4</v>
      </c>
      <c r="Y20" s="7">
        <f t="shared" si="1"/>
        <v>643.2</v>
      </c>
      <c r="Z20" s="7">
        <f t="shared" si="2"/>
        <v>1072</v>
      </c>
      <c r="AA20" s="7">
        <f t="shared" si="3"/>
        <v>2144</v>
      </c>
      <c r="AB20" s="7">
        <v>7</v>
      </c>
      <c r="AC20" s="6">
        <f t="shared" si="4"/>
        <v>643.2</v>
      </c>
      <c r="AD20" s="7">
        <f t="shared" si="5"/>
        <v>591.8</v>
      </c>
    </row>
    <row r="21" s="2" customFormat="1" ht="96" spans="1:30">
      <c r="A21" s="7">
        <v>18</v>
      </c>
      <c r="B21" s="7" t="s">
        <v>227</v>
      </c>
      <c r="C21" s="7" t="s">
        <v>218</v>
      </c>
      <c r="D21" s="7" t="s">
        <v>146</v>
      </c>
      <c r="E21" s="7" t="s">
        <v>100</v>
      </c>
      <c r="F21" s="7" t="s">
        <v>78</v>
      </c>
      <c r="G21" s="7" t="s">
        <v>219</v>
      </c>
      <c r="H21" s="7" t="s">
        <v>38</v>
      </c>
      <c r="I21" s="7" t="s">
        <v>228</v>
      </c>
      <c r="J21" s="7" t="s">
        <v>229</v>
      </c>
      <c r="K21" s="7">
        <v>1.67</v>
      </c>
      <c r="L21" s="7" t="s">
        <v>230</v>
      </c>
      <c r="M21" s="7" t="s">
        <v>231</v>
      </c>
      <c r="N21" s="7" t="s">
        <v>232</v>
      </c>
      <c r="O21" s="7">
        <v>0.92</v>
      </c>
      <c r="P21" s="7" t="s">
        <v>233</v>
      </c>
      <c r="Q21" s="7" t="s">
        <v>234</v>
      </c>
      <c r="R21" s="7" t="s">
        <v>235</v>
      </c>
      <c r="S21" s="7">
        <v>0.92</v>
      </c>
      <c r="T21" s="7" t="s">
        <v>236</v>
      </c>
      <c r="U21" s="7">
        <v>1.67</v>
      </c>
      <c r="V21" s="7">
        <v>1</v>
      </c>
      <c r="W21" s="7">
        <v>1.072</v>
      </c>
      <c r="X21" s="7">
        <f t="shared" si="0"/>
        <v>1.07</v>
      </c>
      <c r="Y21" s="7">
        <f t="shared" si="1"/>
        <v>3.21</v>
      </c>
      <c r="Z21" s="7">
        <f t="shared" si="2"/>
        <v>5.35</v>
      </c>
      <c r="AA21" s="7">
        <f t="shared" si="3"/>
        <v>10.7</v>
      </c>
      <c r="AB21" s="7">
        <v>7</v>
      </c>
      <c r="AC21" s="6">
        <f t="shared" si="4"/>
        <v>3.21</v>
      </c>
      <c r="AD21" s="7">
        <f t="shared" si="5"/>
        <v>1.67</v>
      </c>
    </row>
    <row r="22" s="2" customFormat="1" ht="96" spans="1:30">
      <c r="A22" s="7">
        <v>19</v>
      </c>
      <c r="B22" s="7" t="s">
        <v>237</v>
      </c>
      <c r="C22" s="7" t="s">
        <v>238</v>
      </c>
      <c r="D22" s="7" t="s">
        <v>239</v>
      </c>
      <c r="E22" s="7" t="s">
        <v>240</v>
      </c>
      <c r="F22" s="7" t="s">
        <v>241</v>
      </c>
      <c r="G22" s="7" t="s">
        <v>242</v>
      </c>
      <c r="H22" s="7" t="s">
        <v>38</v>
      </c>
      <c r="I22" s="7" t="s">
        <v>114</v>
      </c>
      <c r="J22" s="7" t="s">
        <v>115</v>
      </c>
      <c r="K22" s="7">
        <v>1.14</v>
      </c>
      <c r="L22" s="7" t="s">
        <v>243</v>
      </c>
      <c r="M22" s="7" t="s">
        <v>179</v>
      </c>
      <c r="N22" s="7" t="s">
        <v>180</v>
      </c>
      <c r="O22" s="7">
        <v>1.14</v>
      </c>
      <c r="P22" s="7" t="s">
        <v>244</v>
      </c>
      <c r="Q22" s="7" t="s">
        <v>245</v>
      </c>
      <c r="R22" s="7" t="s">
        <v>246</v>
      </c>
      <c r="S22" s="7">
        <v>1.14</v>
      </c>
      <c r="T22" s="7" t="s">
        <v>247</v>
      </c>
      <c r="U22" s="7">
        <v>1.14</v>
      </c>
      <c r="V22" s="7">
        <v>2.73</v>
      </c>
      <c r="W22" s="7">
        <v>0.4202</v>
      </c>
      <c r="X22" s="7">
        <f t="shared" si="0"/>
        <v>1.15</v>
      </c>
      <c r="Y22" s="7">
        <f t="shared" si="1"/>
        <v>3.45</v>
      </c>
      <c r="Z22" s="7">
        <f t="shared" si="2"/>
        <v>5.75</v>
      </c>
      <c r="AA22" s="7">
        <f t="shared" si="3"/>
        <v>11.5</v>
      </c>
      <c r="AB22" s="7">
        <v>10</v>
      </c>
      <c r="AC22" s="6">
        <f t="shared" si="4"/>
        <v>3.45</v>
      </c>
      <c r="AD22" s="7">
        <f t="shared" si="5"/>
        <v>1.14</v>
      </c>
    </row>
    <row r="23" s="2" customFormat="1" ht="96" spans="1:30">
      <c r="A23" s="7">
        <v>20</v>
      </c>
      <c r="B23" s="7" t="s">
        <v>248</v>
      </c>
      <c r="C23" s="7" t="s">
        <v>249</v>
      </c>
      <c r="D23" s="7" t="s">
        <v>250</v>
      </c>
      <c r="E23" s="7" t="s">
        <v>251</v>
      </c>
      <c r="F23" s="7" t="s">
        <v>241</v>
      </c>
      <c r="G23" s="7" t="s">
        <v>252</v>
      </c>
      <c r="H23" s="7" t="s">
        <v>38</v>
      </c>
      <c r="I23" s="7" t="s">
        <v>114</v>
      </c>
      <c r="J23" s="7" t="s">
        <v>115</v>
      </c>
      <c r="K23" s="7">
        <v>6.83</v>
      </c>
      <c r="L23" s="7" t="s">
        <v>253</v>
      </c>
      <c r="M23" s="7" t="s">
        <v>103</v>
      </c>
      <c r="N23" s="7" t="s">
        <v>104</v>
      </c>
      <c r="O23" s="7">
        <v>6.83</v>
      </c>
      <c r="P23" s="7" t="s">
        <v>254</v>
      </c>
      <c r="Q23" s="7" t="s">
        <v>106</v>
      </c>
      <c r="R23" s="7" t="s">
        <v>107</v>
      </c>
      <c r="S23" s="7">
        <v>6.83</v>
      </c>
      <c r="T23" s="7" t="s">
        <v>255</v>
      </c>
      <c r="U23" s="7">
        <v>6.83</v>
      </c>
      <c r="V23" s="7">
        <v>1.94</v>
      </c>
      <c r="W23" s="7" t="s">
        <v>256</v>
      </c>
      <c r="X23" s="7"/>
      <c r="Y23" s="7"/>
      <c r="Z23" s="7"/>
      <c r="AA23" s="7"/>
      <c r="AB23" s="7">
        <v>0</v>
      </c>
      <c r="AC23" s="9">
        <v>6.83</v>
      </c>
      <c r="AD23" s="7">
        <f t="shared" si="5"/>
        <v>6.83</v>
      </c>
    </row>
  </sheetData>
  <mergeCells count="2">
    <mergeCell ref="A1:C1"/>
    <mergeCell ref="A2:A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医人医心</cp:lastModifiedBy>
  <dcterms:created xsi:type="dcterms:W3CDTF">2023-05-12T11:15:00Z</dcterms:created>
  <dcterms:modified xsi:type="dcterms:W3CDTF">2026-10-21T07:12:08Z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74987C83231643F9A603AD5B383E7BB5_12</vt:lpwstr>
  </property>
  <property fmtid="{D5CDD505-2E9C-101B-9397-08002B2CF9AE}" pid="4" name="CalculationRule">
    <vt:i4>0</vt:i4>
  </property>
</Properties>
</file>