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-1价格表" sheetId="1" r:id="rId1"/>
  </sheets>
  <definedNames>
    <definedName name="_xlnm._FilterDatabase" localSheetId="0" hidden="1">'2-1价格表'!$A$4:$Q$32</definedName>
    <definedName name="_xlnm.Print_Titles" localSheetId="0">'2-1价格表'!$1:$4</definedName>
  </definedNames>
  <calcPr calcId="144525"/>
</workbook>
</file>

<file path=xl/sharedStrings.xml><?xml version="1.0" encoding="utf-8"?>
<sst xmlns="http://schemas.openxmlformats.org/spreadsheetml/2006/main" count="135" uniqueCount="101">
  <si>
    <t>附件2-1</t>
  </si>
  <si>
    <t>湖南省麻醉类医疗服务项目价格表</t>
  </si>
  <si>
    <t>序号</t>
  </si>
  <si>
    <t>项目编码</t>
  </si>
  <si>
    <t>项目名称</t>
  </si>
  <si>
    <t>服务产出</t>
  </si>
  <si>
    <t>价格构成</t>
  </si>
  <si>
    <t>加收项</t>
  </si>
  <si>
    <t>扩展项</t>
  </si>
  <si>
    <t>计价单位</t>
  </si>
  <si>
    <t>计价说明</t>
  </si>
  <si>
    <t>一类价格</t>
  </si>
  <si>
    <t>二类价格</t>
  </si>
  <si>
    <t>三类价格</t>
  </si>
  <si>
    <t>支付分类</t>
  </si>
  <si>
    <t>自付比例</t>
  </si>
  <si>
    <t>价格单位：元</t>
  </si>
  <si>
    <t>013301000010000</t>
  </si>
  <si>
    <t>局部麻醉费（局部浸润麻醉）</t>
  </si>
  <si>
    <t>通过对特定部位注射给药，暂时阻断神经传导，达到局部麻醉效果。</t>
  </si>
  <si>
    <t>所定价格涵盖核对信息、配制、定位、消毒、反复穿刺、注射、拔针、按压、监测、观察、处理用物等所需的人力资源和基本物质资源消耗。</t>
  </si>
  <si>
    <t>次</t>
  </si>
  <si>
    <t>一个手术部位按一次麻醉计算。</t>
  </si>
  <si>
    <t>013301000020000</t>
  </si>
  <si>
    <t>局部麻醉费（局部静脉麻醉）</t>
  </si>
  <si>
    <t>通过对静脉注射给药，暂时阻断神经传导，达到局部麻醉效果。</t>
  </si>
  <si>
    <t>所定价格涵盖核对信息、配制、定位、消毒、穿刺、注射、拔针、按压、监测、观察、处理用物等所需的人力资源和基本物质资源消耗。</t>
  </si>
  <si>
    <t>013301000030000</t>
  </si>
  <si>
    <t>局部麻醉费（神经阻滞麻醉）</t>
  </si>
  <si>
    <t>通过对特定的外周神经根、神经节、神经干、神经丛或筋膜平面注射药物，暂时阻断神经传导，达到区域性麻醉效果。</t>
  </si>
  <si>
    <t>所定价格涵盖患者准备、定位、消毒、穿刺、注药、监测、观察、记录、处理用物及必要时置管等步骤所需的人力资源和基本物质资源消耗。</t>
  </si>
  <si>
    <t>01 儿童加收
02 80周岁及以上患者加收</t>
  </si>
  <si>
    <t>单次以2小时为基础计费，超过2小时每小时加收20%。</t>
  </si>
  <si>
    <t>013301000030001</t>
  </si>
  <si>
    <t>局部麻醉费（神经阻滞麻醉）-儿童（加收30%）</t>
  </si>
  <si>
    <t>013301000030002</t>
  </si>
  <si>
    <t>局部麻醉费（神经阻滞麻醉）-80周岁及以上患者（加收20%）</t>
  </si>
  <si>
    <t>013301000040000</t>
  </si>
  <si>
    <t>局部麻醉费（椎管内麻醉）</t>
  </si>
  <si>
    <t>通过将药物注射到椎管内，阻断神经传导，达到麻醉效果。</t>
  </si>
  <si>
    <t>01 儿童加收
02 80周岁及以上患者加收
11 腰麻硬膜外联合阻滞加收</t>
  </si>
  <si>
    <t>013301000040001</t>
  </si>
  <si>
    <t>局部麻醉费（椎管内麻醉）-儿童（加收30%）</t>
  </si>
  <si>
    <t>013301000040002</t>
  </si>
  <si>
    <t xml:space="preserve"> 局部麻醉费（椎管内麻醉）-80周岁及以上患者（加收20%）</t>
  </si>
  <si>
    <t>013301000040011</t>
  </si>
  <si>
    <t>局部麻醉费（椎管内麻醉）-腰麻硬膜外联合阻滞（加收20%）</t>
  </si>
  <si>
    <t>013301000050000</t>
  </si>
  <si>
    <t>全身麻醉费（无插管全麻）</t>
  </si>
  <si>
    <t>通过药物注入或吸入气体，作用于中枢神经系统，达到短暂且保留自主呼吸的全身麻醉效果。</t>
  </si>
  <si>
    <t>所定价格涵盖患者准备、消毒、静脉穿刺、注药或吸入、监测、观察、记录、患者复苏、处理用物等步骤所需的人力资源和基本物质资源消耗。</t>
  </si>
  <si>
    <t>同时开展两种及两种以上无痛诊疗按照1.5倍计费。</t>
  </si>
  <si>
    <t>013301000050001</t>
  </si>
  <si>
    <t>全身麻醉费（无插管全麻）-儿童（加收30%）</t>
  </si>
  <si>
    <t>013301000050002</t>
  </si>
  <si>
    <t xml:space="preserve"> 全身麻醉费（无插管全麻）-80周岁及以上患者（加收20%）</t>
  </si>
  <si>
    <t>013301000060000</t>
  </si>
  <si>
    <t>全身麻醉费（插管或喉罩）</t>
  </si>
  <si>
    <t>通过将药物（气体）注入或吸入体内，暂时抑制中枢神经系统，以插管或喉罩维持呼吸，达到可逆性神志消失、全身痛觉消失、遗忘、反射抑制的全身麻醉效果。</t>
  </si>
  <si>
    <t>所定价格涵盖设备准备、患者准备、静脉穿刺、注药或吸入、气管插管、机械通气、监测、观察、记录、患者复苏、处理用物等步骤所需的人力资源和基本物质资源消耗。</t>
  </si>
  <si>
    <t>01 儿童加收
02 80周岁及以上患者加收
11 危重患者加收</t>
  </si>
  <si>
    <t>单次以2小时为基础计费，超过2小时每小时加收20%，未提供麻醉深度电生理监测减收50元。“危重患者”指ASA分级4、5级。</t>
  </si>
  <si>
    <t>013301000060001</t>
  </si>
  <si>
    <t>全身麻醉费（插管或喉罩）-儿童（加收30%）</t>
  </si>
  <si>
    <t>013301000060002</t>
  </si>
  <si>
    <t>全身麻醉费（插管或喉罩）-80周岁及以上患者（加收20%）</t>
  </si>
  <si>
    <t>013301000060011</t>
  </si>
  <si>
    <t>全身麻醉费（插管或喉罩）-危重患者（加收20%）</t>
  </si>
  <si>
    <t>013301000070000</t>
  </si>
  <si>
    <t>全身麻醉费（支气管内麻醉）</t>
  </si>
  <si>
    <t>通过将药物（气体）注入或吸入体内，暂时抑制中枢神经系统，支气管插管，单肺通气，达到可逆性神志消失、全身痛觉消失、遗忘、反射抑制的全身麻醉效果。</t>
  </si>
  <si>
    <t>所定价格涵盖设备准备、患者准备、静脉穿刺、注药或吸入、支气管插管或封堵、机械通气、监测、观察、记录、患者复苏、处理用物等步骤所需的人力资源和基本物质资源消耗。</t>
  </si>
  <si>
    <t>013301000070001</t>
  </si>
  <si>
    <t xml:space="preserve"> 全身麻醉费（支气管内麻醉）-儿童（加收30%）</t>
  </si>
  <si>
    <t>013301000070002</t>
  </si>
  <si>
    <t>全身麻醉费（支气管内麻醉）-80周岁及以上患者（加收20%）</t>
  </si>
  <si>
    <t>013301000070011</t>
  </si>
  <si>
    <t>全身麻醉费（支气管内麻醉）-危重患者（加收20%）</t>
  </si>
  <si>
    <t>013301000080000</t>
  </si>
  <si>
    <t>全身麻醉费（深低温停循环麻醉）</t>
  </si>
  <si>
    <t>指通过各类方式，降低患者核心体温，暂停体外循环，进行手术治疗。</t>
  </si>
  <si>
    <t>单次以2小时为基础计费，超过2小时每小时加收20%，未提供麻醉深度电生理监测减收50元。</t>
  </si>
  <si>
    <t>013301000080001</t>
  </si>
  <si>
    <t>全身麻醉费（深低温停循环麻醉）-儿童（加收30%）</t>
  </si>
  <si>
    <t>013301000080002</t>
  </si>
  <si>
    <t>全身麻醉费（深低温停循环麻醉）-80周岁及以上患者（加收20%）</t>
  </si>
  <si>
    <t>013301000090000</t>
  </si>
  <si>
    <t>麻醉监护下镇静</t>
  </si>
  <si>
    <t>在麻醉监护下通过药物注入使病人处于清醒镇静状态，为有创操作或检查创造条件。</t>
  </si>
  <si>
    <t>所定价格涵盖设备准备、患者准备、注药、监测、观察、记录、处理用物等步骤所需的人力资源和基本物质资源消耗。</t>
  </si>
  <si>
    <t>013301000090001</t>
  </si>
  <si>
    <t>麻醉监护下镇静-儿童（加收30%）</t>
  </si>
  <si>
    <t>013301000090002</t>
  </si>
  <si>
    <t>麻醉监护下镇静-80周岁及以上患者（加收20%）</t>
  </si>
  <si>
    <t>013301000100000</t>
  </si>
  <si>
    <t>连续镇痛</t>
  </si>
  <si>
    <t>通过储药装置或输注泵进行持续镇痛。</t>
  </si>
  <si>
    <t>所定价格涵盖注药、观察、记录、处理用物等步骤所需的人力资源和基本物质资源消耗。</t>
  </si>
  <si>
    <t>日</t>
  </si>
  <si>
    <t>1.本项目不含穿刺、置管费用。
2.连续镇痛包括但不限于椎管内镇痛、静脉连续镇痛、神经阻滞连续镇痛等。</t>
  </si>
  <si>
    <t>使用说明：
1.本指南以麻醉及镇痛为重点，按照麻醉及镇痛方式设立价格项目。根据《深化医疗服务价格改革试点方案》（医保发〔2021〕41号）“厘清价格项目与临床诊疗技术规范、医疗机构成本要素、不同应用场景和收费标准等的政策边界。分类整合现行价格项目，实现价格项目与操作步骤、诊疗部位等技术细节脱钩，增强现行价格项目对医疗技术和医疗活动改良创新的兼容性”要求，各类麻醉及镇痛类项目在操作层面存在差异，但在价格项目和定价水平层面具备合并同类项的条件，立项指南对目前常用的麻醉及镇痛类项目进行了合并。医疗服务的政府指导价为最高限价，下浮不限；同时，医疗机构、医务人员实施治疗过程中有关改良创新，申报新增医疗服务价格项目的，采取“现有项目兼容”的方式简化处理，按照对应的立项指南项目执行。
2.本指南所称的“价格构成”，指项目价格应涵盖的各类资源消耗，用于确定计价单元的边界，是各级医疗保障部门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所列“设备投入”包括但不限于操作设备、器具及固定资产投入。
3.本指南所称“加收项”，指同一项目以不同方式提供或在不同场景应用时，确有必要制定差异化收费标准而细分的一类子项，包括在原项目价格基础上增加或减少收费的情况，实际应用中，同时涉及多个加收项的，以项目单价为基础计算相应的加/减收水平后，据实收费。加收项两位编码第1位相同的，视为同一序列，同一序列加收项不得同时收取；不同序列的加收项，例如“01儿童加收”和“11危重患者加收”可以同时收取。
4.本指南所称“扩展项”，指同一项目下以不同方式提供或在不同场景应用时，只扩展价格项目适用范围、不额外加价的一类子项，子项的价格按主项目执行。
5.本指南所称“基本物质资源消耗”，指原则上限于不应或不必要与医疗服务项目分割的易耗品，包括但不限于各类消毒用品、储存用品、清洁用品、个人防护用品、标签、垃圾处理用品、治疗巾（单）、棉球、棉签、纱布（垫）、治疗护理盘（包）、普通注射器、护（尿）垫、备皮工具、面罩、喉罩、钠石灰、二氧化碳测压管、可复用操作器具、软件（版权、开发、购买）成本等。基本物质资源消耗成本计入项目价格，不另行收费。除基本物质资源消耗以外的其他耗材，立项指南落地前价格项目除外内容的可收费医用耗材，按照实际采购价格零差率另行收费。
6.本指南中的各类麻醉项目价格构成中包含术中各类监测成本，不得与其他监测项目同时计费。
7.本指南中涉及“包括……”“……等”的，属于开放型表述，所指对象不仅局限于表述中列明的事项，也包括未列明的同类事项。
8.计费时间以麻醉开始至麻醉结束（含麻醉恢复室复苏阶段）。
9.本指南所称的“危重患者”指：ASA分级4、5级。
10.本指南所称的“儿童 ”，指6周岁及以下。周岁的计算方法以法律的相关规定为准。                                                                                                
11.同时进行两种麻醉时，主要麻醉按全价计费，辅助麻醉按定价的50%计收。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</si>
</sst>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b/>
      <sz val="12"/>
      <name val="方正黑体_GBK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4"/>
      <name val="Times New Roman"/>
      <charset val="134"/>
    </font>
    <font>
      <sz val="16"/>
      <name val="方正小标宋简体"/>
      <charset val="134"/>
    </font>
    <font>
      <b/>
      <sz val="12"/>
      <color rgb="FF000000"/>
      <name val="方正黑体_GBK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4" borderId="11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2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9" fontId="4" fillId="0" borderId="0" xfId="35" applyFont="1" applyAlignment="1">
      <alignment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常规 28" xfId="42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view="pageBreakPreview" zoomScale="110" zoomScaleNormal="115" workbookViewId="0">
      <pane xSplit="3" ySplit="2" topLeftCell="D3" activePane="bottomRight" state="frozen"/>
      <selection/>
      <selection pane="topRight"/>
      <selection pane="bottomLeft"/>
      <selection pane="bottomRight" activeCell="N3" sqref="A3:N4"/>
    </sheetView>
  </sheetViews>
  <sheetFormatPr defaultColWidth="9.23333333333333" defaultRowHeight="14.25"/>
  <cols>
    <col min="1" max="1" width="4.175" style="5" customWidth="1"/>
    <col min="2" max="2" width="11.4416666666667" style="5" customWidth="1"/>
    <col min="3" max="3" width="13.6333333333333" style="6" customWidth="1"/>
    <col min="4" max="4" width="21.5583333333333" style="5" customWidth="1"/>
    <col min="5" max="5" width="28.0583333333333" style="5" customWidth="1"/>
    <col min="6" max="6" width="10.4916666666667" style="5" customWidth="1"/>
    <col min="7" max="7" width="5.25" style="5" customWidth="1"/>
    <col min="8" max="8" width="5.925" style="5" customWidth="1"/>
    <col min="9" max="9" width="12.4416666666667" style="7" customWidth="1"/>
    <col min="10" max="12" width="6.775" style="8" customWidth="1"/>
    <col min="13" max="13" width="6.2" style="8" customWidth="1"/>
    <col min="14" max="14" width="5.55833333333333" style="8" customWidth="1"/>
    <col min="15" max="17" width="6.46666666666667" style="5" hidden="1" customWidth="1"/>
    <col min="18" max="16384" width="9.23333333333333" style="5"/>
  </cols>
  <sheetData>
    <row r="1" s="1" customFormat="1" ht="18" spans="1:14">
      <c r="A1" s="9" t="s">
        <v>0</v>
      </c>
      <c r="B1" s="9"/>
      <c r="C1" s="9"/>
      <c r="H1" s="33"/>
      <c r="I1" s="33"/>
      <c r="J1" s="41"/>
      <c r="K1" s="41"/>
      <c r="L1" s="41"/>
      <c r="M1" s="41"/>
      <c r="N1" s="41"/>
    </row>
    <row r="2" s="2" customFormat="1" ht="2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42"/>
      <c r="K2" s="42"/>
      <c r="L2" s="42"/>
      <c r="M2" s="42"/>
      <c r="N2" s="42"/>
    </row>
    <row r="3" s="3" customFormat="1" ht="44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43" t="s">
        <v>11</v>
      </c>
      <c r="K3" s="43" t="s">
        <v>12</v>
      </c>
      <c r="L3" s="43" t="s">
        <v>13</v>
      </c>
      <c r="M3" s="47" t="s">
        <v>14</v>
      </c>
      <c r="N3" s="47" t="s">
        <v>15</v>
      </c>
    </row>
    <row r="4" s="3" customFormat="1" ht="23" customHeight="1" spans="1:14">
      <c r="A4" s="11"/>
      <c r="B4" s="11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/>
      <c r="M4" s="47"/>
      <c r="N4" s="47"/>
    </row>
    <row r="5" s="4" customFormat="1" ht="71.25" spans="1:17">
      <c r="A5" s="12">
        <v>1</v>
      </c>
      <c r="B5" s="49" t="s">
        <v>17</v>
      </c>
      <c r="C5" s="14" t="s">
        <v>18</v>
      </c>
      <c r="D5" s="14" t="s">
        <v>19</v>
      </c>
      <c r="E5" s="14" t="s">
        <v>20</v>
      </c>
      <c r="F5" s="14"/>
      <c r="G5" s="14"/>
      <c r="H5" s="12" t="s">
        <v>21</v>
      </c>
      <c r="I5" s="14" t="s">
        <v>22</v>
      </c>
      <c r="J5" s="44">
        <v>55</v>
      </c>
      <c r="K5" s="44">
        <v>50</v>
      </c>
      <c r="L5" s="44">
        <v>45</v>
      </c>
      <c r="M5" s="44"/>
      <c r="N5" s="44"/>
      <c r="O5" s="48">
        <f t="shared" ref="O5:O31" si="0">K5/J5</f>
        <v>0.909090909090909</v>
      </c>
      <c r="P5" s="48">
        <f t="shared" ref="P5:P31" si="1">L5/K5</f>
        <v>0.9</v>
      </c>
      <c r="Q5" s="4">
        <f t="shared" ref="Q5:Q31" si="2">ROUND(K5*0.9,0)</f>
        <v>45</v>
      </c>
    </row>
    <row r="6" s="4" customFormat="1" ht="71.25" spans="1:17">
      <c r="A6" s="12">
        <v>2</v>
      </c>
      <c r="B6" s="49" t="s">
        <v>23</v>
      </c>
      <c r="C6" s="14" t="s">
        <v>24</v>
      </c>
      <c r="D6" s="14" t="s">
        <v>25</v>
      </c>
      <c r="E6" s="14" t="s">
        <v>26</v>
      </c>
      <c r="F6" s="14"/>
      <c r="G6" s="14"/>
      <c r="H6" s="12" t="s">
        <v>21</v>
      </c>
      <c r="I6" s="14" t="s">
        <v>22</v>
      </c>
      <c r="J6" s="44">
        <v>180</v>
      </c>
      <c r="K6" s="44">
        <v>160</v>
      </c>
      <c r="L6" s="44">
        <v>140</v>
      </c>
      <c r="M6" s="44"/>
      <c r="N6" s="44"/>
      <c r="O6" s="48">
        <f t="shared" si="0"/>
        <v>0.888888888888889</v>
      </c>
      <c r="P6" s="48">
        <f t="shared" si="1"/>
        <v>0.875</v>
      </c>
      <c r="Q6" s="4">
        <f t="shared" si="2"/>
        <v>144</v>
      </c>
    </row>
    <row r="7" s="3" customFormat="1" ht="42.75" spans="1:17">
      <c r="A7" s="12">
        <v>3</v>
      </c>
      <c r="B7" s="50" t="s">
        <v>27</v>
      </c>
      <c r="C7" s="14" t="s">
        <v>28</v>
      </c>
      <c r="D7" s="14" t="s">
        <v>29</v>
      </c>
      <c r="E7" s="14" t="s">
        <v>30</v>
      </c>
      <c r="F7" s="12" t="s">
        <v>31</v>
      </c>
      <c r="G7" s="12"/>
      <c r="H7" s="12" t="s">
        <v>21</v>
      </c>
      <c r="I7" s="14" t="s">
        <v>32</v>
      </c>
      <c r="J7" s="44">
        <v>320</v>
      </c>
      <c r="K7" s="44">
        <v>285</v>
      </c>
      <c r="L7" s="44">
        <v>255</v>
      </c>
      <c r="M7" s="44"/>
      <c r="N7" s="44"/>
      <c r="O7" s="48">
        <f t="shared" si="0"/>
        <v>0.890625</v>
      </c>
      <c r="P7" s="48">
        <f t="shared" si="1"/>
        <v>0.894736842105263</v>
      </c>
      <c r="Q7" s="4">
        <f t="shared" si="2"/>
        <v>257</v>
      </c>
    </row>
    <row r="8" s="3" customFormat="1" ht="57" spans="1:17">
      <c r="A8" s="12">
        <v>4</v>
      </c>
      <c r="B8" s="50" t="s">
        <v>33</v>
      </c>
      <c r="C8" s="16" t="s">
        <v>34</v>
      </c>
      <c r="D8" s="14"/>
      <c r="E8" s="14"/>
      <c r="F8" s="12"/>
      <c r="G8" s="12"/>
      <c r="H8" s="12" t="s">
        <v>21</v>
      </c>
      <c r="I8" s="14"/>
      <c r="J8" s="44">
        <v>100</v>
      </c>
      <c r="K8" s="44">
        <v>90</v>
      </c>
      <c r="L8" s="44">
        <v>80</v>
      </c>
      <c r="M8" s="44"/>
      <c r="N8" s="44"/>
      <c r="O8" s="48">
        <f t="shared" si="0"/>
        <v>0.9</v>
      </c>
      <c r="P8" s="48">
        <f t="shared" si="1"/>
        <v>0.888888888888889</v>
      </c>
      <c r="Q8" s="4">
        <f t="shared" si="2"/>
        <v>81</v>
      </c>
    </row>
    <row r="9" s="3" customFormat="1" ht="71.25" spans="1:17">
      <c r="A9" s="12">
        <v>5</v>
      </c>
      <c r="B9" s="50" t="s">
        <v>35</v>
      </c>
      <c r="C9" s="16" t="s">
        <v>36</v>
      </c>
      <c r="D9" s="14"/>
      <c r="E9" s="14"/>
      <c r="F9" s="14"/>
      <c r="G9" s="12"/>
      <c r="H9" s="12" t="s">
        <v>21</v>
      </c>
      <c r="I9" s="14"/>
      <c r="J9" s="44">
        <v>64</v>
      </c>
      <c r="K9" s="44">
        <v>56</v>
      </c>
      <c r="L9" s="44">
        <v>50</v>
      </c>
      <c r="M9" s="44"/>
      <c r="N9" s="44"/>
      <c r="O9" s="48">
        <f t="shared" si="0"/>
        <v>0.875</v>
      </c>
      <c r="P9" s="48">
        <f t="shared" si="1"/>
        <v>0.892857142857143</v>
      </c>
      <c r="Q9" s="4">
        <f t="shared" si="2"/>
        <v>50</v>
      </c>
    </row>
    <row r="10" s="3" customFormat="1" ht="42.75" spans="1:17">
      <c r="A10" s="12">
        <v>6</v>
      </c>
      <c r="B10" s="50" t="s">
        <v>37</v>
      </c>
      <c r="C10" s="16" t="s">
        <v>38</v>
      </c>
      <c r="D10" s="14" t="s">
        <v>39</v>
      </c>
      <c r="E10" s="14" t="s">
        <v>30</v>
      </c>
      <c r="F10" s="12" t="s">
        <v>40</v>
      </c>
      <c r="G10" s="12"/>
      <c r="H10" s="12" t="s">
        <v>21</v>
      </c>
      <c r="I10" s="14" t="s">
        <v>32</v>
      </c>
      <c r="J10" s="44">
        <v>600</v>
      </c>
      <c r="K10" s="44">
        <v>540</v>
      </c>
      <c r="L10" s="44">
        <v>485</v>
      </c>
      <c r="M10" s="44"/>
      <c r="N10" s="44"/>
      <c r="O10" s="48">
        <f t="shared" si="0"/>
        <v>0.9</v>
      </c>
      <c r="P10" s="48">
        <f t="shared" si="1"/>
        <v>0.898148148148148</v>
      </c>
      <c r="Q10" s="4">
        <f t="shared" si="2"/>
        <v>486</v>
      </c>
    </row>
    <row r="11" s="3" customFormat="1" ht="57" spans="1:17">
      <c r="A11" s="12">
        <v>7</v>
      </c>
      <c r="B11" s="50" t="s">
        <v>41</v>
      </c>
      <c r="C11" s="16" t="s">
        <v>42</v>
      </c>
      <c r="D11" s="14"/>
      <c r="E11" s="14"/>
      <c r="F11" s="12"/>
      <c r="G11" s="12"/>
      <c r="H11" s="12" t="s">
        <v>21</v>
      </c>
      <c r="I11" s="14"/>
      <c r="J11" s="44">
        <v>180</v>
      </c>
      <c r="K11" s="44">
        <v>160</v>
      </c>
      <c r="L11" s="44">
        <v>140</v>
      </c>
      <c r="M11" s="44"/>
      <c r="N11" s="44"/>
      <c r="O11" s="48">
        <f t="shared" si="0"/>
        <v>0.888888888888889</v>
      </c>
      <c r="P11" s="48">
        <f t="shared" si="1"/>
        <v>0.875</v>
      </c>
      <c r="Q11" s="4">
        <f t="shared" si="2"/>
        <v>144</v>
      </c>
    </row>
    <row r="12" s="3" customFormat="1" ht="71.25" spans="1:17">
      <c r="A12" s="12">
        <v>8</v>
      </c>
      <c r="B12" s="50" t="s">
        <v>43</v>
      </c>
      <c r="C12" s="16" t="s">
        <v>44</v>
      </c>
      <c r="D12" s="14"/>
      <c r="E12" s="14"/>
      <c r="F12" s="12"/>
      <c r="G12" s="12"/>
      <c r="H12" s="12" t="s">
        <v>21</v>
      </c>
      <c r="I12" s="14"/>
      <c r="J12" s="44">
        <v>120</v>
      </c>
      <c r="K12" s="44">
        <v>105</v>
      </c>
      <c r="L12" s="44">
        <v>95</v>
      </c>
      <c r="M12" s="44"/>
      <c r="N12" s="44"/>
      <c r="O12" s="48">
        <f t="shared" si="0"/>
        <v>0.875</v>
      </c>
      <c r="P12" s="48">
        <f t="shared" si="1"/>
        <v>0.904761904761905</v>
      </c>
      <c r="Q12" s="4">
        <f t="shared" si="2"/>
        <v>95</v>
      </c>
    </row>
    <row r="13" s="3" customFormat="1" ht="71.25" spans="1:17">
      <c r="A13" s="12">
        <v>9</v>
      </c>
      <c r="B13" s="50" t="s">
        <v>45</v>
      </c>
      <c r="C13" s="16" t="s">
        <v>46</v>
      </c>
      <c r="D13" s="14"/>
      <c r="E13" s="14"/>
      <c r="F13" s="12"/>
      <c r="G13" s="12"/>
      <c r="H13" s="12" t="s">
        <v>21</v>
      </c>
      <c r="I13" s="14"/>
      <c r="J13" s="44">
        <v>120</v>
      </c>
      <c r="K13" s="44">
        <v>105</v>
      </c>
      <c r="L13" s="44">
        <v>95</v>
      </c>
      <c r="M13" s="44"/>
      <c r="N13" s="44"/>
      <c r="O13" s="48">
        <f t="shared" si="0"/>
        <v>0.875</v>
      </c>
      <c r="P13" s="48">
        <f t="shared" si="1"/>
        <v>0.904761904761905</v>
      </c>
      <c r="Q13" s="4">
        <f t="shared" si="2"/>
        <v>95</v>
      </c>
    </row>
    <row r="14" s="3" customFormat="1" ht="42.75" spans="1:17">
      <c r="A14" s="12">
        <v>10</v>
      </c>
      <c r="B14" s="50" t="s">
        <v>47</v>
      </c>
      <c r="C14" s="16" t="s">
        <v>48</v>
      </c>
      <c r="D14" s="17" t="s">
        <v>49</v>
      </c>
      <c r="E14" s="17" t="s">
        <v>50</v>
      </c>
      <c r="F14" s="23" t="s">
        <v>31</v>
      </c>
      <c r="G14" s="23"/>
      <c r="H14" s="12" t="s">
        <v>21</v>
      </c>
      <c r="I14" s="23" t="s">
        <v>51</v>
      </c>
      <c r="J14" s="44">
        <v>450</v>
      </c>
      <c r="K14" s="44">
        <v>405</v>
      </c>
      <c r="L14" s="44">
        <v>365</v>
      </c>
      <c r="M14" s="44"/>
      <c r="N14" s="44"/>
      <c r="O14" s="48">
        <f t="shared" si="0"/>
        <v>0.9</v>
      </c>
      <c r="P14" s="48">
        <f t="shared" si="1"/>
        <v>0.901234567901235</v>
      </c>
      <c r="Q14" s="4">
        <f t="shared" si="2"/>
        <v>365</v>
      </c>
    </row>
    <row r="15" s="3" customFormat="1" ht="57" spans="1:17">
      <c r="A15" s="12">
        <v>11</v>
      </c>
      <c r="B15" s="50" t="s">
        <v>52</v>
      </c>
      <c r="C15" s="16" t="s">
        <v>53</v>
      </c>
      <c r="D15" s="18"/>
      <c r="E15" s="18"/>
      <c r="F15" s="24"/>
      <c r="G15" s="24"/>
      <c r="H15" s="12" t="s">
        <v>21</v>
      </c>
      <c r="I15" s="24"/>
      <c r="J15" s="44">
        <v>140</v>
      </c>
      <c r="K15" s="44">
        <v>125</v>
      </c>
      <c r="L15" s="44">
        <v>110</v>
      </c>
      <c r="M15" s="44"/>
      <c r="N15" s="44"/>
      <c r="O15" s="48">
        <f t="shared" si="0"/>
        <v>0.892857142857143</v>
      </c>
      <c r="P15" s="48">
        <f t="shared" si="1"/>
        <v>0.88</v>
      </c>
      <c r="Q15" s="4">
        <f t="shared" si="2"/>
        <v>113</v>
      </c>
    </row>
    <row r="16" s="3" customFormat="1" ht="71.25" spans="1:17">
      <c r="A16" s="12">
        <v>12</v>
      </c>
      <c r="B16" s="50" t="s">
        <v>54</v>
      </c>
      <c r="C16" s="16" t="s">
        <v>55</v>
      </c>
      <c r="D16" s="19"/>
      <c r="E16" s="19"/>
      <c r="F16" s="19"/>
      <c r="G16" s="19"/>
      <c r="H16" s="12" t="s">
        <v>21</v>
      </c>
      <c r="I16" s="25"/>
      <c r="J16" s="44">
        <v>90</v>
      </c>
      <c r="K16" s="44">
        <v>80</v>
      </c>
      <c r="L16" s="44">
        <v>70</v>
      </c>
      <c r="M16" s="44"/>
      <c r="N16" s="44"/>
      <c r="O16" s="48">
        <f t="shared" si="0"/>
        <v>0.888888888888889</v>
      </c>
      <c r="P16" s="48">
        <f t="shared" si="1"/>
        <v>0.875</v>
      </c>
      <c r="Q16" s="4">
        <f t="shared" si="2"/>
        <v>72</v>
      </c>
    </row>
    <row r="17" s="3" customFormat="1" ht="42.75" spans="1:17">
      <c r="A17" s="12">
        <v>13</v>
      </c>
      <c r="B17" s="50" t="s">
        <v>56</v>
      </c>
      <c r="C17" s="16" t="s">
        <v>57</v>
      </c>
      <c r="D17" s="20" t="s">
        <v>58</v>
      </c>
      <c r="E17" s="17" t="s">
        <v>59</v>
      </c>
      <c r="F17" s="23" t="s">
        <v>60</v>
      </c>
      <c r="G17" s="23"/>
      <c r="H17" s="12" t="s">
        <v>21</v>
      </c>
      <c r="I17" s="23" t="s">
        <v>61</v>
      </c>
      <c r="J17" s="44">
        <v>1200</v>
      </c>
      <c r="K17" s="44">
        <v>1050</v>
      </c>
      <c r="L17" s="44">
        <v>900</v>
      </c>
      <c r="M17" s="44"/>
      <c r="N17" s="44"/>
      <c r="O17" s="48">
        <f t="shared" si="0"/>
        <v>0.875</v>
      </c>
      <c r="P17" s="48">
        <f t="shared" si="1"/>
        <v>0.857142857142857</v>
      </c>
      <c r="Q17" s="4">
        <f>ROUND(K17*0.85,0)</f>
        <v>893</v>
      </c>
    </row>
    <row r="18" s="3" customFormat="1" ht="57" spans="1:17">
      <c r="A18" s="12">
        <v>14</v>
      </c>
      <c r="B18" s="50" t="s">
        <v>62</v>
      </c>
      <c r="C18" s="16" t="s">
        <v>63</v>
      </c>
      <c r="D18" s="21"/>
      <c r="E18" s="18"/>
      <c r="F18" s="24"/>
      <c r="G18" s="24"/>
      <c r="H18" s="12" t="s">
        <v>21</v>
      </c>
      <c r="I18" s="24"/>
      <c r="J18" s="44">
        <v>360</v>
      </c>
      <c r="K18" s="44">
        <v>310</v>
      </c>
      <c r="L18" s="44">
        <v>260</v>
      </c>
      <c r="M18" s="44"/>
      <c r="N18" s="44"/>
      <c r="O18" s="48">
        <f t="shared" si="0"/>
        <v>0.861111111111111</v>
      </c>
      <c r="P18" s="48">
        <f t="shared" si="1"/>
        <v>0.838709677419355</v>
      </c>
      <c r="Q18" s="4">
        <f t="shared" ref="Q17:Q27" si="3">ROUND(K18*0.85,0)</f>
        <v>264</v>
      </c>
    </row>
    <row r="19" s="3" customFormat="1" ht="71.25" spans="1:17">
      <c r="A19" s="12">
        <v>15</v>
      </c>
      <c r="B19" s="50" t="s">
        <v>64</v>
      </c>
      <c r="C19" s="16" t="s">
        <v>65</v>
      </c>
      <c r="D19" s="21"/>
      <c r="E19" s="18"/>
      <c r="F19" s="24"/>
      <c r="G19" s="24"/>
      <c r="H19" s="12" t="s">
        <v>21</v>
      </c>
      <c r="I19" s="24"/>
      <c r="J19" s="44">
        <v>240</v>
      </c>
      <c r="K19" s="44">
        <v>210</v>
      </c>
      <c r="L19" s="44">
        <v>180</v>
      </c>
      <c r="M19" s="44"/>
      <c r="N19" s="44"/>
      <c r="O19" s="48">
        <f t="shared" si="0"/>
        <v>0.875</v>
      </c>
      <c r="P19" s="48">
        <f t="shared" si="1"/>
        <v>0.857142857142857</v>
      </c>
      <c r="Q19" s="4">
        <f t="shared" si="3"/>
        <v>179</v>
      </c>
    </row>
    <row r="20" s="3" customFormat="1" ht="57" spans="1:17">
      <c r="A20" s="12">
        <v>16</v>
      </c>
      <c r="B20" s="50" t="s">
        <v>66</v>
      </c>
      <c r="C20" s="16" t="s">
        <v>67</v>
      </c>
      <c r="D20" s="22"/>
      <c r="E20" s="19"/>
      <c r="F20" s="25"/>
      <c r="G20" s="25"/>
      <c r="H20" s="12" t="s">
        <v>21</v>
      </c>
      <c r="I20" s="25"/>
      <c r="J20" s="44">
        <v>240</v>
      </c>
      <c r="K20" s="44">
        <v>210</v>
      </c>
      <c r="L20" s="44">
        <v>180</v>
      </c>
      <c r="M20" s="44"/>
      <c r="N20" s="44"/>
      <c r="O20" s="48">
        <f t="shared" si="0"/>
        <v>0.875</v>
      </c>
      <c r="P20" s="48">
        <f t="shared" si="1"/>
        <v>0.857142857142857</v>
      </c>
      <c r="Q20" s="4">
        <f t="shared" si="3"/>
        <v>179</v>
      </c>
    </row>
    <row r="21" s="3" customFormat="1" ht="42.75" spans="1:17">
      <c r="A21" s="12">
        <v>17</v>
      </c>
      <c r="B21" s="50" t="s">
        <v>68</v>
      </c>
      <c r="C21" s="14" t="s">
        <v>69</v>
      </c>
      <c r="D21" s="23" t="s">
        <v>70</v>
      </c>
      <c r="E21" s="23" t="s">
        <v>71</v>
      </c>
      <c r="F21" s="23" t="s">
        <v>60</v>
      </c>
      <c r="G21" s="23"/>
      <c r="H21" s="12" t="s">
        <v>21</v>
      </c>
      <c r="I21" s="23" t="s">
        <v>61</v>
      </c>
      <c r="J21" s="44">
        <v>1480</v>
      </c>
      <c r="K21" s="44">
        <v>1250</v>
      </c>
      <c r="L21" s="44">
        <v>1060</v>
      </c>
      <c r="M21" s="44"/>
      <c r="N21" s="44"/>
      <c r="O21" s="48">
        <f t="shared" si="0"/>
        <v>0.844594594594595</v>
      </c>
      <c r="P21" s="48">
        <f t="shared" si="1"/>
        <v>0.848</v>
      </c>
      <c r="Q21" s="4">
        <f t="shared" si="3"/>
        <v>1063</v>
      </c>
    </row>
    <row r="22" s="3" customFormat="1" ht="57" spans="1:17">
      <c r="A22" s="12">
        <v>18</v>
      </c>
      <c r="B22" s="50" t="s">
        <v>72</v>
      </c>
      <c r="C22" s="16" t="s">
        <v>73</v>
      </c>
      <c r="D22" s="24"/>
      <c r="E22" s="24"/>
      <c r="F22" s="24"/>
      <c r="G22" s="24"/>
      <c r="H22" s="12" t="s">
        <v>21</v>
      </c>
      <c r="I22" s="24"/>
      <c r="J22" s="44">
        <v>440</v>
      </c>
      <c r="K22" s="44">
        <v>375</v>
      </c>
      <c r="L22" s="44">
        <v>315</v>
      </c>
      <c r="M22" s="44"/>
      <c r="N22" s="44"/>
      <c r="O22" s="48">
        <f t="shared" si="0"/>
        <v>0.852272727272727</v>
      </c>
      <c r="P22" s="48">
        <f t="shared" si="1"/>
        <v>0.84</v>
      </c>
      <c r="Q22" s="4">
        <f t="shared" si="3"/>
        <v>319</v>
      </c>
    </row>
    <row r="23" s="3" customFormat="1" ht="71.25" spans="1:17">
      <c r="A23" s="12">
        <v>19</v>
      </c>
      <c r="B23" s="50" t="s">
        <v>74</v>
      </c>
      <c r="C23" s="16" t="s">
        <v>75</v>
      </c>
      <c r="D23" s="24"/>
      <c r="E23" s="24"/>
      <c r="F23" s="24"/>
      <c r="G23" s="24"/>
      <c r="H23" s="12" t="s">
        <v>21</v>
      </c>
      <c r="I23" s="24"/>
      <c r="J23" s="44">
        <v>300</v>
      </c>
      <c r="K23" s="44">
        <v>250</v>
      </c>
      <c r="L23" s="44">
        <v>210</v>
      </c>
      <c r="M23" s="44"/>
      <c r="N23" s="44"/>
      <c r="O23" s="48">
        <f t="shared" si="0"/>
        <v>0.833333333333333</v>
      </c>
      <c r="P23" s="48">
        <f t="shared" si="1"/>
        <v>0.84</v>
      </c>
      <c r="Q23" s="4">
        <f t="shared" si="3"/>
        <v>213</v>
      </c>
    </row>
    <row r="24" s="3" customFormat="1" ht="57" spans="1:17">
      <c r="A24" s="12">
        <v>20</v>
      </c>
      <c r="B24" s="50" t="s">
        <v>76</v>
      </c>
      <c r="C24" s="16" t="s">
        <v>77</v>
      </c>
      <c r="D24" s="25"/>
      <c r="E24" s="25"/>
      <c r="F24" s="19"/>
      <c r="G24" s="25"/>
      <c r="H24" s="12" t="s">
        <v>21</v>
      </c>
      <c r="I24" s="25"/>
      <c r="J24" s="44">
        <v>300</v>
      </c>
      <c r="K24" s="44">
        <v>250</v>
      </c>
      <c r="L24" s="44">
        <v>210</v>
      </c>
      <c r="M24" s="44"/>
      <c r="N24" s="44"/>
      <c r="O24" s="48">
        <f t="shared" si="0"/>
        <v>0.833333333333333</v>
      </c>
      <c r="P24" s="48">
        <f t="shared" si="1"/>
        <v>0.84</v>
      </c>
      <c r="Q24" s="4">
        <f t="shared" si="3"/>
        <v>213</v>
      </c>
    </row>
    <row r="25" s="3" customFormat="1" ht="42.75" spans="1:17">
      <c r="A25" s="12">
        <v>21</v>
      </c>
      <c r="B25" s="50" t="s">
        <v>78</v>
      </c>
      <c r="C25" s="16" t="s">
        <v>79</v>
      </c>
      <c r="D25" s="26" t="s">
        <v>80</v>
      </c>
      <c r="E25" s="26" t="s">
        <v>59</v>
      </c>
      <c r="F25" s="34" t="s">
        <v>31</v>
      </c>
      <c r="G25" s="34"/>
      <c r="H25" s="12" t="s">
        <v>21</v>
      </c>
      <c r="I25" s="23" t="s">
        <v>81</v>
      </c>
      <c r="J25" s="44">
        <v>1700</v>
      </c>
      <c r="K25" s="44">
        <v>1440</v>
      </c>
      <c r="L25" s="44">
        <v>1200</v>
      </c>
      <c r="M25" s="44"/>
      <c r="N25" s="44"/>
      <c r="O25" s="48">
        <f t="shared" si="0"/>
        <v>0.847058823529412</v>
      </c>
      <c r="P25" s="48">
        <f t="shared" si="1"/>
        <v>0.833333333333333</v>
      </c>
      <c r="Q25" s="4">
        <f t="shared" si="3"/>
        <v>1224</v>
      </c>
    </row>
    <row r="26" s="3" customFormat="1" ht="57" spans="1:17">
      <c r="A26" s="12">
        <v>22</v>
      </c>
      <c r="B26" s="50" t="s">
        <v>82</v>
      </c>
      <c r="C26" s="16" t="s">
        <v>83</v>
      </c>
      <c r="D26" s="27"/>
      <c r="E26" s="27"/>
      <c r="F26" s="35"/>
      <c r="G26" s="35"/>
      <c r="H26" s="12" t="s">
        <v>21</v>
      </c>
      <c r="I26" s="24"/>
      <c r="J26" s="44">
        <v>510</v>
      </c>
      <c r="K26" s="44">
        <v>430</v>
      </c>
      <c r="L26" s="44">
        <v>360</v>
      </c>
      <c r="M26" s="44"/>
      <c r="N26" s="44"/>
      <c r="O26" s="48">
        <f t="shared" si="0"/>
        <v>0.843137254901961</v>
      </c>
      <c r="P26" s="48">
        <f t="shared" si="1"/>
        <v>0.837209302325581</v>
      </c>
      <c r="Q26" s="4">
        <f t="shared" si="3"/>
        <v>366</v>
      </c>
    </row>
    <row r="27" s="3" customFormat="1" ht="71.25" spans="1:17">
      <c r="A27" s="12">
        <v>23</v>
      </c>
      <c r="B27" s="50" t="s">
        <v>84</v>
      </c>
      <c r="C27" s="16" t="s">
        <v>85</v>
      </c>
      <c r="D27" s="28"/>
      <c r="E27" s="28"/>
      <c r="F27" s="36"/>
      <c r="G27" s="36"/>
      <c r="H27" s="12" t="s">
        <v>21</v>
      </c>
      <c r="I27" s="25"/>
      <c r="J27" s="44">
        <v>340</v>
      </c>
      <c r="K27" s="44">
        <v>285</v>
      </c>
      <c r="L27" s="44">
        <v>240</v>
      </c>
      <c r="M27" s="44"/>
      <c r="N27" s="44"/>
      <c r="O27" s="48">
        <f t="shared" si="0"/>
        <v>0.838235294117647</v>
      </c>
      <c r="P27" s="48">
        <f t="shared" si="1"/>
        <v>0.842105263157895</v>
      </c>
      <c r="Q27" s="4">
        <f t="shared" si="3"/>
        <v>242</v>
      </c>
    </row>
    <row r="28" s="3" customFormat="1" ht="28.5" spans="1:17">
      <c r="A28" s="12">
        <v>24</v>
      </c>
      <c r="B28" s="50" t="s">
        <v>86</v>
      </c>
      <c r="C28" s="29" t="s">
        <v>87</v>
      </c>
      <c r="D28" s="30" t="s">
        <v>88</v>
      </c>
      <c r="E28" s="30" t="s">
        <v>89</v>
      </c>
      <c r="F28" s="34" t="s">
        <v>31</v>
      </c>
      <c r="G28" s="37"/>
      <c r="H28" s="12" t="s">
        <v>21</v>
      </c>
      <c r="I28" s="14"/>
      <c r="J28" s="44">
        <v>90</v>
      </c>
      <c r="K28" s="44">
        <v>80</v>
      </c>
      <c r="L28" s="44">
        <v>70</v>
      </c>
      <c r="M28" s="44"/>
      <c r="N28" s="44"/>
      <c r="O28" s="48">
        <f t="shared" si="0"/>
        <v>0.888888888888889</v>
      </c>
      <c r="P28" s="48">
        <f t="shared" si="1"/>
        <v>0.875</v>
      </c>
      <c r="Q28" s="4">
        <f>ROUND(K28*0.9,0)</f>
        <v>72</v>
      </c>
    </row>
    <row r="29" s="3" customFormat="1" ht="42.75" spans="1:17">
      <c r="A29" s="12">
        <v>25</v>
      </c>
      <c r="B29" s="50" t="s">
        <v>90</v>
      </c>
      <c r="C29" s="16" t="s">
        <v>91</v>
      </c>
      <c r="D29" s="30"/>
      <c r="E29" s="30"/>
      <c r="F29" s="35"/>
      <c r="G29" s="38"/>
      <c r="H29" s="12" t="s">
        <v>21</v>
      </c>
      <c r="I29" s="14"/>
      <c r="J29" s="44">
        <v>27</v>
      </c>
      <c r="K29" s="44">
        <v>24</v>
      </c>
      <c r="L29" s="44">
        <v>21</v>
      </c>
      <c r="M29" s="44"/>
      <c r="N29" s="44"/>
      <c r="O29" s="48">
        <f t="shared" si="0"/>
        <v>0.888888888888889</v>
      </c>
      <c r="P29" s="48">
        <f t="shared" si="1"/>
        <v>0.875</v>
      </c>
      <c r="Q29" s="4">
        <f t="shared" si="2"/>
        <v>22</v>
      </c>
    </row>
    <row r="30" s="3" customFormat="1" ht="57" spans="1:17">
      <c r="A30" s="12">
        <v>26</v>
      </c>
      <c r="B30" s="50" t="s">
        <v>92</v>
      </c>
      <c r="C30" s="16" t="s">
        <v>93</v>
      </c>
      <c r="D30" s="30"/>
      <c r="E30" s="30"/>
      <c r="F30" s="36"/>
      <c r="G30" s="39"/>
      <c r="H30" s="12" t="s">
        <v>21</v>
      </c>
      <c r="I30" s="14"/>
      <c r="J30" s="44">
        <v>18</v>
      </c>
      <c r="K30" s="44">
        <v>16</v>
      </c>
      <c r="L30" s="44">
        <v>14</v>
      </c>
      <c r="M30" s="44"/>
      <c r="N30" s="44"/>
      <c r="O30" s="48">
        <f t="shared" si="0"/>
        <v>0.888888888888889</v>
      </c>
      <c r="P30" s="48">
        <f t="shared" si="1"/>
        <v>0.875</v>
      </c>
      <c r="Q30" s="4">
        <f t="shared" si="2"/>
        <v>14</v>
      </c>
    </row>
    <row r="31" s="3" customFormat="1" ht="128.25" spans="1:17">
      <c r="A31" s="12">
        <v>27</v>
      </c>
      <c r="B31" s="50" t="s">
        <v>94</v>
      </c>
      <c r="C31" s="14" t="s">
        <v>95</v>
      </c>
      <c r="D31" s="14" t="s">
        <v>96</v>
      </c>
      <c r="E31" s="16" t="s">
        <v>97</v>
      </c>
      <c r="F31" s="16"/>
      <c r="G31" s="16"/>
      <c r="H31" s="15" t="s">
        <v>98</v>
      </c>
      <c r="I31" s="14" t="s">
        <v>99</v>
      </c>
      <c r="J31" s="44">
        <v>65</v>
      </c>
      <c r="K31" s="44">
        <v>58</v>
      </c>
      <c r="L31" s="44">
        <v>52</v>
      </c>
      <c r="M31" s="44"/>
      <c r="N31" s="44"/>
      <c r="O31" s="48">
        <f t="shared" si="0"/>
        <v>0.892307692307692</v>
      </c>
      <c r="P31" s="48">
        <f t="shared" si="1"/>
        <v>0.896551724137931</v>
      </c>
      <c r="Q31" s="4">
        <f t="shared" si="2"/>
        <v>52</v>
      </c>
    </row>
    <row r="32" s="3" customFormat="1" ht="336" customHeight="1" spans="1:14">
      <c r="A32" s="31" t="s">
        <v>100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="3" customFormat="1" ht="15.75" spans="3:14">
      <c r="C33" s="32"/>
      <c r="I33" s="45"/>
      <c r="J33" s="46"/>
      <c r="K33" s="46"/>
      <c r="L33" s="46"/>
      <c r="M33" s="46"/>
      <c r="N33" s="46"/>
    </row>
    <row r="34" s="3" customFormat="1" ht="15.75" spans="3:14">
      <c r="C34" s="32"/>
      <c r="I34" s="45"/>
      <c r="J34" s="46"/>
      <c r="K34" s="46"/>
      <c r="L34" s="46"/>
      <c r="M34" s="46"/>
      <c r="N34" s="46"/>
    </row>
    <row r="35" s="3" customFormat="1" ht="15.75" spans="3:14">
      <c r="C35" s="32"/>
      <c r="I35" s="45"/>
      <c r="J35" s="46"/>
      <c r="K35" s="46"/>
      <c r="L35" s="46"/>
      <c r="M35" s="46"/>
      <c r="N35" s="46"/>
    </row>
    <row r="36" s="3" customFormat="1" ht="15.75" spans="3:14">
      <c r="C36" s="32"/>
      <c r="I36" s="45"/>
      <c r="J36" s="46"/>
      <c r="K36" s="46"/>
      <c r="L36" s="46"/>
      <c r="M36" s="46"/>
      <c r="N36" s="46"/>
    </row>
    <row r="37" s="3" customFormat="1" ht="15.75" spans="3:14">
      <c r="C37" s="32"/>
      <c r="I37" s="45"/>
      <c r="J37" s="46"/>
      <c r="K37" s="46"/>
      <c r="L37" s="46"/>
      <c r="M37" s="46"/>
      <c r="N37" s="46"/>
    </row>
    <row r="38" s="3" customFormat="1" ht="15.75" spans="3:14">
      <c r="C38" s="32"/>
      <c r="E38" s="40"/>
      <c r="F38" s="40"/>
      <c r="G38" s="40"/>
      <c r="H38" s="40"/>
      <c r="I38" s="45"/>
      <c r="J38" s="46"/>
      <c r="K38" s="46"/>
      <c r="L38" s="46"/>
      <c r="M38" s="46"/>
      <c r="N38" s="46"/>
    </row>
    <row r="39" s="3" customFormat="1" ht="15.75" spans="3:14">
      <c r="C39" s="32"/>
      <c r="E39" s="40"/>
      <c r="F39" s="40"/>
      <c r="G39" s="40"/>
      <c r="H39" s="40"/>
      <c r="I39" s="45"/>
      <c r="J39" s="46"/>
      <c r="K39" s="46"/>
      <c r="L39" s="46"/>
      <c r="M39" s="46"/>
      <c r="N39" s="46"/>
    </row>
    <row r="40" s="3" customFormat="1" ht="15.75" spans="3:14">
      <c r="C40" s="32"/>
      <c r="E40" s="40"/>
      <c r="F40" s="40"/>
      <c r="G40" s="40"/>
      <c r="H40" s="40"/>
      <c r="I40" s="45"/>
      <c r="J40" s="46"/>
      <c r="K40" s="46"/>
      <c r="L40" s="46"/>
      <c r="M40" s="46"/>
      <c r="N40" s="46"/>
    </row>
    <row r="41" s="3" customFormat="1" ht="15.75" spans="3:14">
      <c r="C41" s="32"/>
      <c r="E41" s="40"/>
      <c r="F41" s="40"/>
      <c r="G41" s="40"/>
      <c r="H41" s="40"/>
      <c r="I41" s="45"/>
      <c r="J41" s="46"/>
      <c r="K41" s="46"/>
      <c r="L41" s="46"/>
      <c r="M41" s="46"/>
      <c r="N41" s="46"/>
    </row>
    <row r="42" s="3" customFormat="1" ht="15.75" spans="3:14">
      <c r="C42" s="32"/>
      <c r="E42" s="40"/>
      <c r="F42" s="40"/>
      <c r="G42" s="40"/>
      <c r="H42" s="40"/>
      <c r="I42" s="45"/>
      <c r="J42" s="46"/>
      <c r="K42" s="46"/>
      <c r="L42" s="46"/>
      <c r="M42" s="46"/>
      <c r="N42" s="46"/>
    </row>
    <row r="43" s="3" customFormat="1" ht="15.75" spans="3:14">
      <c r="C43" s="32"/>
      <c r="I43" s="45"/>
      <c r="J43" s="46"/>
      <c r="K43" s="46"/>
      <c r="L43" s="46"/>
      <c r="M43" s="46"/>
      <c r="N43" s="46"/>
    </row>
    <row r="44" s="3" customFormat="1" ht="15.75" spans="3:14">
      <c r="C44" s="32"/>
      <c r="I44" s="45"/>
      <c r="J44" s="46"/>
      <c r="K44" s="46"/>
      <c r="L44" s="46"/>
      <c r="M44" s="46"/>
      <c r="N44" s="46"/>
    </row>
    <row r="45" s="3" customFormat="1" ht="15.75" spans="3:14">
      <c r="C45" s="32"/>
      <c r="I45" s="45"/>
      <c r="J45" s="46"/>
      <c r="K45" s="46"/>
      <c r="L45" s="46"/>
      <c r="M45" s="46"/>
      <c r="N45" s="46"/>
    </row>
    <row r="46" s="3" customFormat="1" ht="15.75" spans="3:14">
      <c r="C46" s="32"/>
      <c r="I46" s="45"/>
      <c r="J46" s="46"/>
      <c r="K46" s="46"/>
      <c r="L46" s="46"/>
      <c r="M46" s="46"/>
      <c r="N46" s="46"/>
    </row>
    <row r="47" s="3" customFormat="1" ht="15.75" spans="3:14">
      <c r="C47" s="32"/>
      <c r="I47" s="45"/>
      <c r="J47" s="46"/>
      <c r="K47" s="46"/>
      <c r="L47" s="46"/>
      <c r="M47" s="46"/>
      <c r="N47" s="46"/>
    </row>
  </sheetData>
  <mergeCells count="50">
    <mergeCell ref="A1:C1"/>
    <mergeCell ref="H1:I1"/>
    <mergeCell ref="A2:N2"/>
    <mergeCell ref="J4:L4"/>
    <mergeCell ref="A32:N32"/>
    <mergeCell ref="A3:A4"/>
    <mergeCell ref="B3:B4"/>
    <mergeCell ref="C3:C4"/>
    <mergeCell ref="D3:D4"/>
    <mergeCell ref="D7:D9"/>
    <mergeCell ref="D10:D13"/>
    <mergeCell ref="D14:D16"/>
    <mergeCell ref="D17:D20"/>
    <mergeCell ref="D21:D24"/>
    <mergeCell ref="D25:D27"/>
    <mergeCell ref="D28:D30"/>
    <mergeCell ref="E3:E4"/>
    <mergeCell ref="E7:E9"/>
    <mergeCell ref="E10:E13"/>
    <mergeCell ref="E14:E16"/>
    <mergeCell ref="E17:E20"/>
    <mergeCell ref="E21:E24"/>
    <mergeCell ref="E25:E27"/>
    <mergeCell ref="E28:E30"/>
    <mergeCell ref="F3:F4"/>
    <mergeCell ref="F7:F9"/>
    <mergeCell ref="F10:F13"/>
    <mergeCell ref="F14:F16"/>
    <mergeCell ref="F17:F20"/>
    <mergeCell ref="F21:F24"/>
    <mergeCell ref="F25:F27"/>
    <mergeCell ref="F28:F30"/>
    <mergeCell ref="G3:G4"/>
    <mergeCell ref="G7:G9"/>
    <mergeCell ref="G10:G13"/>
    <mergeCell ref="G14:G16"/>
    <mergeCell ref="G17:G20"/>
    <mergeCell ref="G21:G24"/>
    <mergeCell ref="G25:G27"/>
    <mergeCell ref="G28:G30"/>
    <mergeCell ref="H3:H4"/>
    <mergeCell ref="I3:I4"/>
    <mergeCell ref="I7:I9"/>
    <mergeCell ref="I10:I13"/>
    <mergeCell ref="I14:I16"/>
    <mergeCell ref="I17:I20"/>
    <mergeCell ref="I21:I24"/>
    <mergeCell ref="I25:I27"/>
    <mergeCell ref="M3:M4"/>
    <mergeCell ref="N3:N4"/>
  </mergeCells>
  <pageMargins left="0.306944444444444" right="0.109722222222222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  <rowBreaks count="5" manualBreakCount="5">
    <brk id="9" max="16383" man="1"/>
    <brk id="13" max="16383" man="1"/>
    <brk id="16" max="16383" man="1"/>
    <brk id="20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2-1价格表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戴运</dc:creator>
  <cp:lastModifiedBy>xjkp</cp:lastModifiedBy>
  <dcterms:created xsi:type="dcterms:W3CDTF">2023-05-15T03:15:00Z</dcterms:created>
  <dcterms:modified xsi:type="dcterms:W3CDTF">2025-10-13T16:02:48Z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DE304CBB6F3BF854E4A8EC68C90456C2</vt:lpwstr>
  </property>
</Properties>
</file>