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00" windowHeight="6370"/>
  </bookViews>
  <sheets>
    <sheet name="新增" sheetId="1" r:id="rId1"/>
    <sheet name="废止" sheetId="2" r:id="rId2"/>
  </sheets>
  <definedNames>
    <definedName name="_xlnm._FilterDatabase" localSheetId="0" hidden="1">新增!$A$2:$R$15</definedName>
    <definedName name="_xlnm.Print_Area" localSheetId="0">新增!$A$1:$L$15</definedName>
    <definedName name="_xlnm.Print_Titles" localSheetId="0">新增!$1:$2</definedName>
    <definedName name="_xlnm._FilterDatabase" localSheetId="1" hidden="1">废止!$A$2:$J$2</definedName>
  </definedNames>
  <calcPr calcId="144525"/>
</workbook>
</file>

<file path=xl/sharedStrings.xml><?xml version="1.0" encoding="utf-8"?>
<sst xmlns="http://schemas.openxmlformats.org/spreadsheetml/2006/main" count="178" uniqueCount="118">
  <si>
    <t>湖南省辅助生殖类医疗服务项目价格表</t>
  </si>
  <si>
    <t>序号</t>
  </si>
  <si>
    <t>项目名称</t>
  </si>
  <si>
    <t>服务产出</t>
  </si>
  <si>
    <t>价格构成</t>
  </si>
  <si>
    <t>加收项</t>
  </si>
  <si>
    <t>扩展项</t>
  </si>
  <si>
    <t>除外内容</t>
  </si>
  <si>
    <t>计价单位</t>
  </si>
  <si>
    <t>计价说明</t>
  </si>
  <si>
    <t>一类价格</t>
  </si>
  <si>
    <t>二类价格</t>
  </si>
  <si>
    <t>三类价格</t>
  </si>
  <si>
    <t>取卵术</t>
  </si>
  <si>
    <t>通过临床技术操作获得卵母细胞。</t>
  </si>
  <si>
    <t>所定价格涵盖穿刺、取卵、卵泡冲洗、计数、评估过程中的人力资源和基本物质消耗。</t>
  </si>
  <si>
    <t>次</t>
  </si>
  <si>
    <t>不含超声引导。</t>
  </si>
  <si>
    <t>1600</t>
  </si>
  <si>
    <t>胚胎培养</t>
  </si>
  <si>
    <t>在培养箱中将精卵采取体外结合形式进行培养。</t>
  </si>
  <si>
    <t>所定价格涵盖受精、培养、观察、评估等获得胚胎过程中的人力资源和基本物质消耗。</t>
  </si>
  <si>
    <t>01囊胚培养</t>
  </si>
  <si>
    <t>精子来源</t>
  </si>
  <si>
    <t>囊胚培养按主项目30%加收。</t>
  </si>
  <si>
    <t>组织/体液/细胞冷冻
（辅助生殖）</t>
  </si>
  <si>
    <t>将辅助生殖相关组织、体液、细胞进行冷冻。</t>
  </si>
  <si>
    <t>所定价格涵盖将辅助生殖相关组织、体液、细胞转移至冷冻载体，冷冻及解冻复苏过程中的人力资源和基本物质消耗。</t>
  </si>
  <si>
    <t>管·次</t>
  </si>
  <si>
    <t>“组织/体液/细胞冷冻（辅助生殖） ”每管每次（管·次）价格含冷冻当天起保存2个月的费用，不足2月按2月计费。冻存结束前只收取一次。</t>
  </si>
  <si>
    <t>600</t>
  </si>
  <si>
    <t>组织/体液/细胞冷冻续存（辅助生殖）</t>
  </si>
  <si>
    <t>将冷冻后的辅助生殖相关组织、体液、细胞持续冻存。</t>
  </si>
  <si>
    <t>所定价格涵盖将冷冻后的辅助生殖相关组织、体液、细胞持续冻存至解冻复苏前或约定截止保存时间，期间的人力资源和基本物质消耗。</t>
  </si>
  <si>
    <t>管·月</t>
  </si>
  <si>
    <t>辅助生殖相关组织、体液、细胞冷冻后保存超过2月的，按每管每月（管·月）收取续存费用，不足1月按1月计费；不得重复收取“组织/体液/细胞冷冻（辅助生殖） ”费用。</t>
  </si>
  <si>
    <t>80</t>
  </si>
  <si>
    <t>胚胎移植</t>
  </si>
  <si>
    <t>将胚胎移送至患者宫腔内。</t>
  </si>
  <si>
    <t>所定价格涵盖胚胎评估、移送至患者宫腔内过程中所需的人力资源和基本物质消耗。</t>
  </si>
  <si>
    <t>01冻融胚胎</t>
  </si>
  <si>
    <t>冻融胚胎（或囊胚）解冻按主项目60%计费，解冻后进行移植的，另行收取“胚胎移植'费用。</t>
  </si>
  <si>
    <t>1500</t>
  </si>
  <si>
    <t>未成熟卵体外成熟培养</t>
  </si>
  <si>
    <t>将通过临床操作获取的未成熟卵进行体外培养。</t>
  </si>
  <si>
    <t>所定价格涵盖未成熟卵处理、培养、观察、评估、激活过程中所需的人力资源和基本物质消耗。</t>
  </si>
  <si>
    <t>2000</t>
  </si>
  <si>
    <t>胚胎辅助孵化</t>
  </si>
  <si>
    <t>将胚胎通过物理或化学的方法，将透明带制造一处缺损或裂隙，提高着床成功率。</t>
  </si>
  <si>
    <t>所定价格涵盖筛选、调试、透明带处理、记录过程中所需的人力资源和基本物质消耗。</t>
  </si>
  <si>
    <t>780</t>
  </si>
  <si>
    <t>组织、细胞活检（辅助生殖）</t>
  </si>
  <si>
    <t>在囊胚/卵裂期胚胎/卵母细胞等辅助生殖相关的组织、细胞上分离出检测标本。</t>
  </si>
  <si>
    <t>所定价格涵盖通过筛选、评估、透明带处理，吸取分离标本过程中所需的人力资源和基本物质消耗。</t>
  </si>
  <si>
    <t>每个胚胎（卵）</t>
  </si>
  <si>
    <t>每增加一个胚胎（卵）加收50%，每个活检周期加收不超过2次。</t>
  </si>
  <si>
    <t>人工授精</t>
  </si>
  <si>
    <t>通过临床操作将精液注入患者宫腔内。</t>
  </si>
  <si>
    <t>所定价格涵盖精液注入、观察等过程中所需的人力资源和基本物质消耗。</t>
  </si>
  <si>
    <t>01阴道（宫颈）内人工授精</t>
  </si>
  <si>
    <t>500</t>
  </si>
  <si>
    <t>精子优选处理</t>
  </si>
  <si>
    <t>通过实验室手段从精液中筛选优质精子。</t>
  </si>
  <si>
    <t>所定价格涵盖精液采集、分析、处理、筛选、评估过程中所需的人力资源和基本物质消耗。</t>
  </si>
  <si>
    <t>750</t>
  </si>
  <si>
    <t>取精术</t>
  </si>
  <si>
    <t>通过手术方式获取精子。</t>
  </si>
  <si>
    <t>所定价格涵盖穿刺、分离、获取精子评估过程中的人力资源和基本物质消耗。</t>
  </si>
  <si>
    <t>01显微镜下操作</t>
  </si>
  <si>
    <t>显微镜下操作加收350元。不得与“睾丸阴茎海绵体活检术”同时计费。</t>
  </si>
  <si>
    <t>240</t>
  </si>
  <si>
    <t>单精子注射</t>
  </si>
  <si>
    <t>将优选处理后精子注射进卵母细胞，促进形成胚胎。</t>
  </si>
  <si>
    <t>所定价格涵盖将精子制动、吸入，注入卵母细胞胞浆等过程中的人力资源和基本物质资源消耗。</t>
  </si>
  <si>
    <t>01卵子激活</t>
  </si>
  <si>
    <t>卵·次</t>
  </si>
  <si>
    <t>卵子激活加收10%，每增加一枚卵加收50%。本项目价格最高不超过4000元。</t>
  </si>
  <si>
    <t>1000</t>
  </si>
  <si>
    <r>
      <rPr>
        <b/>
        <sz val="6"/>
        <rFont val="宋体"/>
        <charset val="134"/>
      </rPr>
      <t xml:space="preserve">使用说明：
</t>
    </r>
    <r>
      <rPr>
        <sz val="6"/>
        <rFont val="宋体"/>
        <charset val="134"/>
      </rPr>
      <t xml:space="preserve">1. 组织/体液/细胞，主要指卵母细胞（极体） 、胚胎、囊胚、精液、精子等与辅助生殖相关。
2. “价格构成 ”，指项目价格应涵盖的各类资源消耗，用于确定计价单元的边界，不应作为临床技术标准理解，不是手术实际操作方式、路径、步骤、程序的强制性要求。
3.“加收项 ”，指同一项目以不同方式提供或在不同场景应用时，确有必要制定差异化收费标准而细分的一类子项，包括在原项目价格基础上增加或减少收费的情况，具体的加/减收标准（加/减收率或加/减收金额） 由各地依权限制定；实际应用中， 同时涉及多个加收项的， 以项目单价为基础计算各项的加/减收水平后，求和得出加/减收金额。
4. “扩展项 ”，指同一项目下以不同方式提供或在不同场景应用时，只扩展价格项目适用范围、不额外加价的一类子项，子项的价格按主项目执行。
5. “基本物耗 ”指原则上限于不应或不必要与医疗服务项目分割的易耗品，包括但不限于各类消杀用品、储存用品、清洁用品、个人防护用品、垃圾处理用品、培养液、冷冻保护液、冷冻液、解冻液、辅助生殖用液、试管、载杆载体辅助生殖器皿及装置、冲洗液、润滑剂、灌洗液、棉球、棉签、纱布（垫） 、护垫、衬垫、手术巾（单） 、治疗巾（单） 、治疗护理盘(包） 、注射器、滑石粉、防渗漏垫、标签、可复用的操作器具、冲洗工具。基本物耗成本计入项目价格，不另行收费。
6.“取卵术 ”不包含超声引导，医疗机构在超声引导下取卵可参照本地“临床操作的彩色多普勒超声（或B超） 引导 ”项目+“取卵术 ”计费。
7.“组织/体液/细胞冷冻（或冷冻续存） ”，价格构成中“解冻复苏 ”指卵母细胞（极体） 、精液、精子等与辅助生殖相关的解冻复苏，不包含胚胎、囊胚的解冻操作，  “管 ”指包括但不限于用于装载辅助生殖组织、体液或细胞所需的试管、载杆等载体。
8.“ 内镜下操作 ”包括但不限于腹腔镜、宫腔镜、胸腔镜、纤支镜、食管镜、纵隔镜、 胃镜、肠镜、胆道镜、胰管镜、 肾盂镜、膀胱镜、输尿管镜、 阴道镜、关节镜、耳内镜、鼻内镜、气管镜、喉镜等各类内镜使用操作。
9.“胚胎移植 ”加收项“冻融胚胎 ”指解冻复苏的胚胎（含囊胚）。
10.“取精术 ”加收项“显微镜下操作 ”指在显微镜下完成切开睾丸/附睾获取精子的操作过程。
11.“单精子注射 ”计价单位“卵·次 ”指每卵每次。
12.价格构成中所列“穿刺 ”为主项操作涉及的必要穿刺技术。
</t>
    </r>
  </si>
  <si>
    <t>湖南省废止辅助生殖类医疗服务价格项目表</t>
  </si>
  <si>
    <t>编  码</t>
  </si>
  <si>
    <t>项目内涵</t>
  </si>
  <si>
    <t>计价
单位</t>
  </si>
  <si>
    <t>一类
价格</t>
  </si>
  <si>
    <t>说明</t>
  </si>
  <si>
    <t>文 件</t>
  </si>
  <si>
    <t>附睾抽吸精子分离术</t>
  </si>
  <si>
    <t>湘医保发[2019]39号</t>
  </si>
  <si>
    <t>促射精电动按摩</t>
  </si>
  <si>
    <t>不含精液检测</t>
  </si>
  <si>
    <t xml:space="preserve"> </t>
  </si>
  <si>
    <t>精液优化处理</t>
  </si>
  <si>
    <t>含取精和优劣精子分离</t>
  </si>
  <si>
    <t>自主
定价</t>
  </si>
  <si>
    <t>湘发改价医[2014]1090号</t>
  </si>
  <si>
    <t>脉冲自动注射促排卵检查</t>
  </si>
  <si>
    <t>B超下采卵术</t>
  </si>
  <si>
    <t>胚胎移植术</t>
  </si>
  <si>
    <t>单精子卵泡注射</t>
  </si>
  <si>
    <t>单精子显微镜下卵细胞内授精术</t>
  </si>
  <si>
    <t>输卵管内胚子移植术</t>
  </si>
  <si>
    <t>宫腔内人工授精术</t>
  </si>
  <si>
    <t>阴道内人工授精术</t>
  </si>
  <si>
    <t>体外受精早期胚胎辅助孵化</t>
  </si>
  <si>
    <t>含透明带切割、打孔、削薄，胚胎显微操作</t>
  </si>
  <si>
    <t>囊胚培养</t>
  </si>
  <si>
    <t>胚胎冷冻</t>
  </si>
  <si>
    <t>含保存； 精子冷冻、卵子冷冻参照执行</t>
  </si>
  <si>
    <t>半年</t>
  </si>
  <si>
    <t>湘发改价医[2014]1090号、湘医保发〔2022〕19号</t>
  </si>
  <si>
    <t>冷冻胚胎复苏</t>
  </si>
  <si>
    <t>精液冷冻复苏、卵子冷冻复苏参照执行</t>
  </si>
  <si>
    <t>经腹腔镜取卵术</t>
  </si>
  <si>
    <t>未定</t>
  </si>
  <si>
    <r>
      <rPr>
        <sz val="10"/>
        <color theme="1"/>
        <rFont val="宋体"/>
        <charset val="134"/>
      </rPr>
      <t>卵裂球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极体活检术</t>
    </r>
  </si>
  <si>
    <t>活检前一日准备胚胎培养液、培养皿，活检当日早上准备胚胎活检操作皿，将待检胚胎用巴斯特吸管转入胚胎活检皿内，可以采用机械法或激光法在胚胎透明带上打孔，打孔后用活检针取出卵裂球，然后将活检后胚胎转出至囊胚培养皿。不含病理学检查。</t>
  </si>
  <si>
    <r>
      <rPr>
        <sz val="10"/>
        <color theme="1"/>
        <rFont val="宋体"/>
        <charset val="134"/>
      </rPr>
      <t>次</t>
    </r>
  </si>
  <si>
    <t>湘卫财务发〔2019〕6 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</si>
</sst>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_ "/>
  </numFmts>
  <fonts count="41">
    <font>
      <sz val="11"/>
      <color theme="1"/>
      <name val="宋体"/>
      <charset val="134"/>
      <scheme val="minor"/>
    </font>
    <font>
      <sz val="9"/>
      <name val="Times New Roman"/>
      <charset val="134"/>
    </font>
    <font>
      <b/>
      <sz val="14"/>
      <color theme="1"/>
      <name val="宋体"/>
      <charset val="134"/>
      <scheme val="minor"/>
    </font>
    <font>
      <sz val="10.5"/>
      <name val="黑体"/>
      <charset val="134"/>
    </font>
    <font>
      <sz val="10.5"/>
      <name val="Times New Roman"/>
      <charset val="134"/>
    </font>
    <font>
      <sz val="10.5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b/>
      <sz val="13"/>
      <color theme="1"/>
      <name val="宋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3"/>
      <name val="宋体"/>
      <charset val="134"/>
    </font>
    <font>
      <sz val="11"/>
      <color rgb="FF000000"/>
      <name val="Times New Roman"/>
      <charset val="134"/>
    </font>
    <font>
      <sz val="11"/>
      <name val="方正仿宋简体"/>
      <charset val="134"/>
    </font>
    <font>
      <sz val="11"/>
      <color rgb="FF000000"/>
      <name val="方正仿宋简体"/>
      <charset val="204"/>
    </font>
    <font>
      <sz val="10.5"/>
      <name val="方正仿宋简体"/>
      <charset val="134"/>
    </font>
    <font>
      <b/>
      <sz val="6"/>
      <name val="宋体"/>
      <charset val="134"/>
    </font>
    <font>
      <sz val="11"/>
      <color rgb="FF000000"/>
      <name val="Times New Roman"/>
      <charset val="20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7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8" fillId="15" borderId="9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9" fontId="4" fillId="0" borderId="1" xfId="11" applyFont="1" applyFill="1" applyBorder="1" applyAlignment="1">
      <alignment horizontal="left" vertical="center" wrapText="1"/>
    </xf>
    <xf numFmtId="1" fontId="5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2" xfId="11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50" applyNumberFormat="1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49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176" fontId="13" fillId="0" borderId="1" xfId="49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0" xfId="1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view="pageBreakPreview" zoomScale="85" zoomScaleNormal="88" zoomScaleSheetLayoutView="85" workbookViewId="0">
      <pane xSplit="3" ySplit="2" topLeftCell="D4" activePane="bottomRight" state="frozen"/>
      <selection/>
      <selection pane="topRight"/>
      <selection pane="bottomLeft"/>
      <selection pane="bottomRight" activeCell="A15" sqref="A15:L15"/>
    </sheetView>
  </sheetViews>
  <sheetFormatPr defaultColWidth="10" defaultRowHeight="14"/>
  <cols>
    <col min="1" max="1" width="4.29090909090909" style="25" customWidth="1"/>
    <col min="2" max="2" width="11.8727272727273" style="26" customWidth="1"/>
    <col min="3" max="3" width="17.3272727272727" style="26" customWidth="1"/>
    <col min="4" max="4" width="22.8909090909091" style="26" customWidth="1"/>
    <col min="5" max="5" width="10.4727272727273" style="26" customWidth="1"/>
    <col min="6" max="6" width="9.22727272727273" style="26" customWidth="1"/>
    <col min="7" max="7" width="7.47272727272727" style="26" customWidth="1"/>
    <col min="8" max="8" width="6.68181818181818" style="26" customWidth="1"/>
    <col min="9" max="9" width="27.2636363636364" style="26" customWidth="1"/>
    <col min="10" max="12" width="7.32727272727273" style="25" customWidth="1"/>
    <col min="13" max="13" width="7.22727272727273" style="25" hidden="1" customWidth="1"/>
    <col min="14" max="14" width="7.35454545454545" style="25" hidden="1" customWidth="1"/>
    <col min="15" max="15" width="9" style="25" hidden="1" customWidth="1"/>
    <col min="16" max="16" width="37.8272727272727" style="25" hidden="1" customWidth="1"/>
    <col min="17" max="18" width="9" style="25" hidden="1" customWidth="1"/>
    <col min="19" max="27" width="9" style="25"/>
    <col min="28" max="16384" width="10" style="25"/>
  </cols>
  <sheetData>
    <row r="1" ht="21" spans="1:1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7"/>
      <c r="K1" s="27"/>
      <c r="L1" s="27"/>
    </row>
    <row r="2" s="22" customFormat="1" ht="33" spans="1:12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29" t="s">
        <v>10</v>
      </c>
      <c r="K2" s="36" t="s">
        <v>11</v>
      </c>
      <c r="L2" s="36" t="s">
        <v>12</v>
      </c>
    </row>
    <row r="3" s="23" customFormat="1" ht="56" spans="1:18">
      <c r="A3" s="31">
        <v>1</v>
      </c>
      <c r="B3" s="32" t="s">
        <v>13</v>
      </c>
      <c r="C3" s="32" t="s">
        <v>14</v>
      </c>
      <c r="D3" s="32" t="s">
        <v>15</v>
      </c>
      <c r="E3" s="32"/>
      <c r="F3" s="33"/>
      <c r="G3" s="33"/>
      <c r="H3" s="32" t="s">
        <v>16</v>
      </c>
      <c r="I3" s="33" t="s">
        <v>17</v>
      </c>
      <c r="J3" s="37" t="s">
        <v>18</v>
      </c>
      <c r="K3" s="38">
        <v>1360</v>
      </c>
      <c r="L3" s="38">
        <v>1150</v>
      </c>
      <c r="M3" s="39">
        <f>K3/J3</f>
        <v>0.85</v>
      </c>
      <c r="N3" s="39">
        <f>L3/K3</f>
        <v>0.845588235294118</v>
      </c>
      <c r="O3" s="23" t="e">
        <f>VLOOKUP(B3,#REF!,4,0)</f>
        <v>#REF!</v>
      </c>
      <c r="P3" s="23" t="e">
        <f>VLOOKUP(B3,#REF!,5,0)</f>
        <v>#REF!</v>
      </c>
      <c r="Q3" s="23" t="e">
        <f>J3-O3</f>
        <v>#REF!</v>
      </c>
      <c r="R3" s="23" t="e">
        <f>I3=P3</f>
        <v>#REF!</v>
      </c>
    </row>
    <row r="4" s="23" customFormat="1" ht="56" spans="1:18">
      <c r="A4" s="31">
        <v>2</v>
      </c>
      <c r="B4" s="32" t="s">
        <v>19</v>
      </c>
      <c r="C4" s="32" t="s">
        <v>20</v>
      </c>
      <c r="D4" s="32" t="s">
        <v>21</v>
      </c>
      <c r="E4" s="32" t="s">
        <v>22</v>
      </c>
      <c r="F4" s="33"/>
      <c r="G4" s="34" t="s">
        <v>23</v>
      </c>
      <c r="H4" s="32" t="s">
        <v>16</v>
      </c>
      <c r="I4" s="33" t="s">
        <v>24</v>
      </c>
      <c r="J4" s="40">
        <v>3200</v>
      </c>
      <c r="K4" s="38">
        <v>2720</v>
      </c>
      <c r="L4" s="38">
        <v>2310</v>
      </c>
      <c r="M4" s="39">
        <f t="shared" ref="M4:M15" si="0">K4/J4</f>
        <v>0.85</v>
      </c>
      <c r="N4" s="39">
        <f t="shared" ref="N4:N15" si="1">L4/K4</f>
        <v>0.849264705882353</v>
      </c>
      <c r="O4" s="23" t="e">
        <f>VLOOKUP(B4,#REF!,4,0)</f>
        <v>#REF!</v>
      </c>
      <c r="P4" s="23" t="e">
        <f>VLOOKUP(B4,#REF!,5,0)</f>
        <v>#REF!</v>
      </c>
      <c r="Q4" s="23" t="e">
        <f t="shared" ref="Q4:Q15" si="2">J4-O4</f>
        <v>#REF!</v>
      </c>
      <c r="R4" s="23" t="e">
        <f t="shared" ref="R4:R15" si="3">I4=P4</f>
        <v>#REF!</v>
      </c>
    </row>
    <row r="5" s="23" customFormat="1" ht="70" spans="1:18">
      <c r="A5" s="31">
        <v>3</v>
      </c>
      <c r="B5" s="32" t="s">
        <v>25</v>
      </c>
      <c r="C5" s="32" t="s">
        <v>26</v>
      </c>
      <c r="D5" s="32" t="s">
        <v>27</v>
      </c>
      <c r="E5" s="33"/>
      <c r="F5" s="33"/>
      <c r="G5" s="33"/>
      <c r="H5" s="32" t="s">
        <v>28</v>
      </c>
      <c r="I5" s="32" t="s">
        <v>29</v>
      </c>
      <c r="J5" s="37" t="s">
        <v>30</v>
      </c>
      <c r="K5" s="38">
        <v>510</v>
      </c>
      <c r="L5" s="38">
        <v>430</v>
      </c>
      <c r="M5" s="39">
        <f t="shared" si="0"/>
        <v>0.85</v>
      </c>
      <c r="N5" s="39">
        <f t="shared" si="1"/>
        <v>0.843137254901961</v>
      </c>
      <c r="O5" s="23" t="e">
        <f>VLOOKUP(B5,#REF!,4,0)</f>
        <v>#REF!</v>
      </c>
      <c r="P5" s="23" t="e">
        <f>VLOOKUP(B5,#REF!,5,0)</f>
        <v>#REF!</v>
      </c>
      <c r="Q5" s="23" t="e">
        <f t="shared" si="2"/>
        <v>#REF!</v>
      </c>
      <c r="R5" s="23" t="e">
        <f t="shared" si="3"/>
        <v>#REF!</v>
      </c>
    </row>
    <row r="6" s="23" customFormat="1" ht="84" spans="1:18">
      <c r="A6" s="31">
        <v>4</v>
      </c>
      <c r="B6" s="32" t="s">
        <v>31</v>
      </c>
      <c r="C6" s="32" t="s">
        <v>32</v>
      </c>
      <c r="D6" s="32" t="s">
        <v>33</v>
      </c>
      <c r="E6" s="33"/>
      <c r="F6" s="33"/>
      <c r="G6" s="33"/>
      <c r="H6" s="32" t="s">
        <v>34</v>
      </c>
      <c r="I6" s="32" t="s">
        <v>35</v>
      </c>
      <c r="J6" s="37" t="s">
        <v>36</v>
      </c>
      <c r="K6" s="38">
        <v>70</v>
      </c>
      <c r="L6" s="38">
        <v>60</v>
      </c>
      <c r="M6" s="39">
        <f t="shared" si="0"/>
        <v>0.875</v>
      </c>
      <c r="N6" s="39">
        <f t="shared" si="1"/>
        <v>0.857142857142857</v>
      </c>
      <c r="O6" s="23" t="e">
        <f>VLOOKUP(B6,#REF!,4,0)</f>
        <v>#REF!</v>
      </c>
      <c r="P6" s="23" t="e">
        <f>VLOOKUP(B6,#REF!,5,0)</f>
        <v>#REF!</v>
      </c>
      <c r="Q6" s="23" t="e">
        <f t="shared" si="2"/>
        <v>#REF!</v>
      </c>
      <c r="R6" s="23" t="e">
        <f t="shared" si="3"/>
        <v>#REF!</v>
      </c>
    </row>
    <row r="7" s="23" customFormat="1" ht="56" spans="1:18">
      <c r="A7" s="31">
        <v>5</v>
      </c>
      <c r="B7" s="32" t="s">
        <v>37</v>
      </c>
      <c r="C7" s="32" t="s">
        <v>38</v>
      </c>
      <c r="D7" s="32" t="s">
        <v>39</v>
      </c>
      <c r="E7" s="32" t="s">
        <v>40</v>
      </c>
      <c r="F7" s="33"/>
      <c r="G7" s="33"/>
      <c r="H7" s="32" t="s">
        <v>16</v>
      </c>
      <c r="I7" s="33" t="s">
        <v>41</v>
      </c>
      <c r="J7" s="37" t="s">
        <v>42</v>
      </c>
      <c r="K7" s="38">
        <v>1270</v>
      </c>
      <c r="L7" s="38">
        <v>1080</v>
      </c>
      <c r="M7" s="39">
        <f t="shared" si="0"/>
        <v>0.846666666666667</v>
      </c>
      <c r="N7" s="39">
        <f t="shared" si="1"/>
        <v>0.850393700787402</v>
      </c>
      <c r="O7" s="23" t="e">
        <f>VLOOKUP(B7,#REF!,4,0)</f>
        <v>#REF!</v>
      </c>
      <c r="P7" s="23" t="e">
        <f>VLOOKUP(B7,#REF!,5,0)</f>
        <v>#REF!</v>
      </c>
      <c r="Q7" s="23" t="e">
        <f t="shared" si="2"/>
        <v>#REF!</v>
      </c>
      <c r="R7" s="23" t="e">
        <f t="shared" si="3"/>
        <v>#REF!</v>
      </c>
    </row>
    <row r="8" s="23" customFormat="1" ht="56" spans="1:18">
      <c r="A8" s="31">
        <v>6</v>
      </c>
      <c r="B8" s="32" t="s">
        <v>43</v>
      </c>
      <c r="C8" s="32" t="s">
        <v>44</v>
      </c>
      <c r="D8" s="32" t="s">
        <v>45</v>
      </c>
      <c r="E8" s="33"/>
      <c r="F8" s="33"/>
      <c r="G8" s="33"/>
      <c r="H8" s="32" t="s">
        <v>16</v>
      </c>
      <c r="I8" s="33"/>
      <c r="J8" s="37" t="s">
        <v>46</v>
      </c>
      <c r="K8" s="38">
        <v>1700</v>
      </c>
      <c r="L8" s="38">
        <v>1450</v>
      </c>
      <c r="M8" s="39">
        <f t="shared" si="0"/>
        <v>0.85</v>
      </c>
      <c r="N8" s="39">
        <f t="shared" si="1"/>
        <v>0.852941176470588</v>
      </c>
      <c r="O8" s="23" t="e">
        <f>VLOOKUP(B8,#REF!,4,0)</f>
        <v>#REF!</v>
      </c>
      <c r="P8" s="23" t="e">
        <f>VLOOKUP(B8,#REF!,5,0)</f>
        <v>#REF!</v>
      </c>
      <c r="Q8" s="23" t="e">
        <f t="shared" si="2"/>
        <v>#REF!</v>
      </c>
      <c r="R8" s="23" t="e">
        <f t="shared" si="3"/>
        <v>#REF!</v>
      </c>
    </row>
    <row r="9" s="23" customFormat="1" ht="75" customHeight="1" spans="1:18">
      <c r="A9" s="31">
        <v>7</v>
      </c>
      <c r="B9" s="32" t="s">
        <v>47</v>
      </c>
      <c r="C9" s="32" t="s">
        <v>48</v>
      </c>
      <c r="D9" s="32" t="s">
        <v>49</v>
      </c>
      <c r="E9" s="33"/>
      <c r="F9" s="33"/>
      <c r="G9" s="33"/>
      <c r="H9" s="32" t="s">
        <v>16</v>
      </c>
      <c r="I9" s="33"/>
      <c r="J9" s="37" t="s">
        <v>50</v>
      </c>
      <c r="K9" s="38">
        <v>660</v>
      </c>
      <c r="L9" s="38">
        <v>560</v>
      </c>
      <c r="M9" s="39">
        <f t="shared" si="0"/>
        <v>0.846153846153846</v>
      </c>
      <c r="N9" s="39">
        <f t="shared" si="1"/>
        <v>0.848484848484849</v>
      </c>
      <c r="O9" s="23" t="e">
        <f>VLOOKUP(B9,#REF!,4,0)</f>
        <v>#REF!</v>
      </c>
      <c r="P9" s="23" t="e">
        <f>VLOOKUP(B9,#REF!,5,0)</f>
        <v>#REF!</v>
      </c>
      <c r="Q9" s="23" t="e">
        <f t="shared" si="2"/>
        <v>#REF!</v>
      </c>
      <c r="R9" s="23" t="e">
        <f t="shared" si="3"/>
        <v>#REF!</v>
      </c>
    </row>
    <row r="10" s="23" customFormat="1" ht="70" spans="1:18">
      <c r="A10" s="31">
        <v>8</v>
      </c>
      <c r="B10" s="32" t="s">
        <v>51</v>
      </c>
      <c r="C10" s="32" t="s">
        <v>52</v>
      </c>
      <c r="D10" s="32" t="s">
        <v>53</v>
      </c>
      <c r="E10" s="33"/>
      <c r="F10" s="33"/>
      <c r="G10" s="33"/>
      <c r="H10" s="32" t="s">
        <v>54</v>
      </c>
      <c r="I10" s="33" t="s">
        <v>55</v>
      </c>
      <c r="J10" s="37" t="s">
        <v>42</v>
      </c>
      <c r="K10" s="38">
        <v>1270</v>
      </c>
      <c r="L10" s="38">
        <v>1070</v>
      </c>
      <c r="M10" s="39">
        <f t="shared" si="0"/>
        <v>0.846666666666667</v>
      </c>
      <c r="N10" s="39">
        <f t="shared" si="1"/>
        <v>0.84251968503937</v>
      </c>
      <c r="O10" s="23" t="e">
        <f>VLOOKUP(B10,#REF!,4,0)</f>
        <v>#REF!</v>
      </c>
      <c r="P10" s="23" t="e">
        <f>VLOOKUP(B10,#REF!,5,0)</f>
        <v>#REF!</v>
      </c>
      <c r="Q10" s="23" t="e">
        <f t="shared" si="2"/>
        <v>#REF!</v>
      </c>
      <c r="R10" s="23" t="e">
        <f t="shared" si="3"/>
        <v>#REF!</v>
      </c>
    </row>
    <row r="11" s="23" customFormat="1" ht="56" spans="1:18">
      <c r="A11" s="31">
        <v>9</v>
      </c>
      <c r="B11" s="32" t="s">
        <v>56</v>
      </c>
      <c r="C11" s="32" t="s">
        <v>57</v>
      </c>
      <c r="D11" s="32" t="s">
        <v>58</v>
      </c>
      <c r="E11" s="33"/>
      <c r="F11" s="32" t="s">
        <v>59</v>
      </c>
      <c r="G11" s="34" t="s">
        <v>23</v>
      </c>
      <c r="H11" s="32" t="s">
        <v>16</v>
      </c>
      <c r="I11" s="33"/>
      <c r="J11" s="37" t="s">
        <v>60</v>
      </c>
      <c r="K11" s="38">
        <v>420</v>
      </c>
      <c r="L11" s="38">
        <v>360</v>
      </c>
      <c r="M11" s="39">
        <f t="shared" si="0"/>
        <v>0.84</v>
      </c>
      <c r="N11" s="39">
        <f t="shared" si="1"/>
        <v>0.857142857142857</v>
      </c>
      <c r="O11" s="23" t="e">
        <f>VLOOKUP(B11,#REF!,4,0)</f>
        <v>#REF!</v>
      </c>
      <c r="P11" s="23" t="e">
        <f>VLOOKUP(B11,#REF!,5,0)</f>
        <v>#REF!</v>
      </c>
      <c r="Q11" s="23" t="e">
        <f t="shared" si="2"/>
        <v>#REF!</v>
      </c>
      <c r="R11" s="23" t="e">
        <f t="shared" si="3"/>
        <v>#REF!</v>
      </c>
    </row>
    <row r="12" s="23" customFormat="1" ht="56" spans="1:18">
      <c r="A12" s="31">
        <v>10</v>
      </c>
      <c r="B12" s="32" t="s">
        <v>61</v>
      </c>
      <c r="C12" s="32" t="s">
        <v>62</v>
      </c>
      <c r="D12" s="32" t="s">
        <v>63</v>
      </c>
      <c r="E12" s="33"/>
      <c r="F12" s="33"/>
      <c r="G12" s="33"/>
      <c r="H12" s="32" t="s">
        <v>16</v>
      </c>
      <c r="I12" s="33"/>
      <c r="J12" s="37" t="s">
        <v>64</v>
      </c>
      <c r="K12" s="38">
        <v>640</v>
      </c>
      <c r="L12" s="38">
        <v>540</v>
      </c>
      <c r="M12" s="39">
        <f t="shared" si="0"/>
        <v>0.853333333333333</v>
      </c>
      <c r="N12" s="39">
        <f t="shared" si="1"/>
        <v>0.84375</v>
      </c>
      <c r="O12" s="23" t="e">
        <f>VLOOKUP(B12,#REF!,4,0)</f>
        <v>#REF!</v>
      </c>
      <c r="P12" s="23" t="e">
        <f>VLOOKUP(B12,#REF!,5,0)</f>
        <v>#REF!</v>
      </c>
      <c r="Q12" s="23" t="e">
        <f t="shared" si="2"/>
        <v>#REF!</v>
      </c>
      <c r="R12" s="23" t="e">
        <f t="shared" si="3"/>
        <v>#REF!</v>
      </c>
    </row>
    <row r="13" s="23" customFormat="1" ht="56" spans="1:18">
      <c r="A13" s="31">
        <v>11</v>
      </c>
      <c r="B13" s="32" t="s">
        <v>65</v>
      </c>
      <c r="C13" s="32" t="s">
        <v>66</v>
      </c>
      <c r="D13" s="32" t="s">
        <v>67</v>
      </c>
      <c r="E13" s="32" t="s">
        <v>68</v>
      </c>
      <c r="F13" s="33"/>
      <c r="G13" s="33"/>
      <c r="H13" s="32" t="s">
        <v>16</v>
      </c>
      <c r="I13" s="33" t="s">
        <v>69</v>
      </c>
      <c r="J13" s="37" t="s">
        <v>70</v>
      </c>
      <c r="K13" s="38">
        <v>200</v>
      </c>
      <c r="L13" s="38">
        <v>170</v>
      </c>
      <c r="M13" s="39">
        <f t="shared" si="0"/>
        <v>0.833333333333333</v>
      </c>
      <c r="N13" s="39">
        <f t="shared" si="1"/>
        <v>0.85</v>
      </c>
      <c r="O13" s="23" t="e">
        <f>VLOOKUP(B13,#REF!,4,0)</f>
        <v>#REF!</v>
      </c>
      <c r="P13" s="23" t="e">
        <f>VLOOKUP(B13,#REF!,5,0)</f>
        <v>#REF!</v>
      </c>
      <c r="Q13" s="23" t="e">
        <f t="shared" si="2"/>
        <v>#REF!</v>
      </c>
      <c r="R13" s="23" t="e">
        <f t="shared" si="3"/>
        <v>#REF!</v>
      </c>
    </row>
    <row r="14" s="23" customFormat="1" ht="56" spans="1:18">
      <c r="A14" s="31">
        <v>12</v>
      </c>
      <c r="B14" s="32" t="s">
        <v>71</v>
      </c>
      <c r="C14" s="32" t="s">
        <v>72</v>
      </c>
      <c r="D14" s="32" t="s">
        <v>73</v>
      </c>
      <c r="E14" s="32" t="s">
        <v>74</v>
      </c>
      <c r="F14" s="33"/>
      <c r="G14" s="33"/>
      <c r="H14" s="32" t="s">
        <v>75</v>
      </c>
      <c r="I14" s="33" t="s">
        <v>76</v>
      </c>
      <c r="J14" s="37" t="s">
        <v>77</v>
      </c>
      <c r="K14" s="38">
        <v>850</v>
      </c>
      <c r="L14" s="38">
        <v>720</v>
      </c>
      <c r="M14" s="39">
        <f t="shared" si="0"/>
        <v>0.85</v>
      </c>
      <c r="N14" s="39">
        <f t="shared" si="1"/>
        <v>0.847058823529412</v>
      </c>
      <c r="O14" s="23" t="e">
        <f>VLOOKUP(B14,#REF!,4,0)</f>
        <v>#REF!</v>
      </c>
      <c r="P14" s="23" t="e">
        <f>VLOOKUP(B14,#REF!,5,0)</f>
        <v>#REF!</v>
      </c>
      <c r="Q14" s="23" t="e">
        <f t="shared" si="2"/>
        <v>#REF!</v>
      </c>
      <c r="R14" s="23" t="e">
        <f t="shared" si="3"/>
        <v>#REF!</v>
      </c>
    </row>
    <row r="15" s="24" customFormat="1" ht="132" customHeight="1" spans="1:18">
      <c r="A15" s="35" t="s">
        <v>78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9"/>
      <c r="N15" s="39"/>
      <c r="O15" s="23"/>
      <c r="P15" s="23"/>
      <c r="Q15" s="23"/>
      <c r="R15" s="23"/>
    </row>
  </sheetData>
  <autoFilter ref="A2:R15">
    <extLst/>
  </autoFilter>
  <mergeCells count="2">
    <mergeCell ref="A1:L1"/>
    <mergeCell ref="A15:L15"/>
  </mergeCells>
  <pageMargins left="0.503472222222222" right="0.306944444444444" top="0.751388888888889" bottom="0.554861111111111" header="0.298611111111111" footer="0.298611111111111"/>
  <pageSetup paperSize="9" orientation="landscape" horizontalDpi="600"/>
  <headerFooter>
    <oddHeader>&amp;L附件1</oddHeader>
    <oddFooter>&amp;C第 &amp;P 页，共 &amp;N 页</oddFooter>
  </headerFooter>
  <rowBreaks count="3" manualBreakCount="3">
    <brk id="9" max="11" man="1"/>
    <brk id="16" max="16383" man="1"/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N7" sqref="N7"/>
    </sheetView>
  </sheetViews>
  <sheetFormatPr defaultColWidth="9" defaultRowHeight="14"/>
  <cols>
    <col min="1" max="1" width="5.89090909090909" customWidth="1"/>
    <col min="2" max="2" width="11.5545454545455" customWidth="1"/>
    <col min="3" max="3" width="14.1090909090909" customWidth="1"/>
    <col min="4" max="4" width="24.2181818181818" customWidth="1"/>
    <col min="5" max="5" width="5.66363636363636" customWidth="1"/>
    <col min="6" max="6" width="5.33636363636364" customWidth="1"/>
    <col min="7" max="7" width="7" customWidth="1"/>
    <col min="8" max="8" width="5.44545454545455" customWidth="1"/>
    <col min="9" max="9" width="13.1090909090909" customWidth="1"/>
  </cols>
  <sheetData>
    <row r="1" ht="29" customHeight="1" spans="1:9">
      <c r="A1" s="2" t="s">
        <v>79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3" t="s">
        <v>80</v>
      </c>
      <c r="C2" s="3" t="s">
        <v>2</v>
      </c>
      <c r="D2" s="3" t="s">
        <v>81</v>
      </c>
      <c r="E2" s="3" t="s">
        <v>7</v>
      </c>
      <c r="F2" s="3" t="s">
        <v>82</v>
      </c>
      <c r="G2" s="3" t="s">
        <v>83</v>
      </c>
      <c r="H2" s="3" t="s">
        <v>84</v>
      </c>
      <c r="I2" s="3" t="s">
        <v>85</v>
      </c>
    </row>
    <row r="3" s="1" customFormat="1" ht="27" spans="1:9">
      <c r="A3" s="4">
        <v>1</v>
      </c>
      <c r="B3" s="5">
        <v>311100007</v>
      </c>
      <c r="C3" s="6" t="s">
        <v>86</v>
      </c>
      <c r="D3" s="5"/>
      <c r="E3" s="5"/>
      <c r="F3" s="7" t="s">
        <v>16</v>
      </c>
      <c r="G3" s="8">
        <v>264</v>
      </c>
      <c r="H3" s="9"/>
      <c r="I3" s="21" t="s">
        <v>87</v>
      </c>
    </row>
    <row r="4" s="1" customFormat="1" ht="27" spans="1:9">
      <c r="A4" s="4">
        <v>2</v>
      </c>
      <c r="B4" s="5">
        <v>311100008</v>
      </c>
      <c r="C4" s="6" t="s">
        <v>88</v>
      </c>
      <c r="D4" s="6" t="s">
        <v>89</v>
      </c>
      <c r="E4" s="5" t="s">
        <v>90</v>
      </c>
      <c r="F4" s="7" t="s">
        <v>16</v>
      </c>
      <c r="G4" s="8">
        <v>39</v>
      </c>
      <c r="H4" s="9"/>
      <c r="I4" s="21" t="s">
        <v>87</v>
      </c>
    </row>
    <row r="5" s="1" customFormat="1" ht="27" spans="1:9">
      <c r="A5" s="4">
        <v>3</v>
      </c>
      <c r="B5" s="5">
        <v>311100019</v>
      </c>
      <c r="C5" s="6" t="s">
        <v>91</v>
      </c>
      <c r="D5" s="6" t="s">
        <v>92</v>
      </c>
      <c r="E5" s="5"/>
      <c r="F5" s="7" t="s">
        <v>16</v>
      </c>
      <c r="G5" s="10" t="s">
        <v>93</v>
      </c>
      <c r="H5" s="9"/>
      <c r="I5" s="21" t="s">
        <v>94</v>
      </c>
    </row>
    <row r="6" s="1" customFormat="1" ht="27" spans="1:9">
      <c r="A6" s="4">
        <v>4</v>
      </c>
      <c r="B6" s="5">
        <v>311201036</v>
      </c>
      <c r="C6" s="6" t="s">
        <v>95</v>
      </c>
      <c r="D6" s="5"/>
      <c r="E6" s="5"/>
      <c r="F6" s="7" t="s">
        <v>16</v>
      </c>
      <c r="G6" s="11">
        <v>60</v>
      </c>
      <c r="H6" s="12"/>
      <c r="I6" s="11"/>
    </row>
    <row r="7" s="1" customFormat="1" ht="27" spans="1:9">
      <c r="A7" s="4">
        <v>5</v>
      </c>
      <c r="B7" s="5">
        <v>311201037</v>
      </c>
      <c r="C7" s="5" t="s">
        <v>96</v>
      </c>
      <c r="D7" s="5"/>
      <c r="E7" s="5"/>
      <c r="F7" s="7" t="s">
        <v>16</v>
      </c>
      <c r="G7" s="10" t="s">
        <v>93</v>
      </c>
      <c r="H7" s="9"/>
      <c r="I7" s="21" t="s">
        <v>94</v>
      </c>
    </row>
    <row r="8" s="1" customFormat="1" ht="27" spans="1:9">
      <c r="A8" s="4">
        <v>6</v>
      </c>
      <c r="B8" s="5">
        <v>311201040</v>
      </c>
      <c r="C8" s="6" t="s">
        <v>19</v>
      </c>
      <c r="D8" s="5"/>
      <c r="E8" s="5"/>
      <c r="F8" s="7" t="s">
        <v>16</v>
      </c>
      <c r="G8" s="10" t="s">
        <v>93</v>
      </c>
      <c r="H8" s="9"/>
      <c r="I8" s="21" t="s">
        <v>94</v>
      </c>
    </row>
    <row r="9" s="1" customFormat="1" ht="27" spans="1:9">
      <c r="A9" s="4">
        <v>7</v>
      </c>
      <c r="B9" s="5">
        <v>311201041</v>
      </c>
      <c r="C9" s="6" t="s">
        <v>97</v>
      </c>
      <c r="D9" s="5"/>
      <c r="E9" s="5"/>
      <c r="F9" s="7" t="s">
        <v>16</v>
      </c>
      <c r="G9" s="10" t="s">
        <v>93</v>
      </c>
      <c r="H9" s="9"/>
      <c r="I9" s="21" t="s">
        <v>94</v>
      </c>
    </row>
    <row r="10" s="1" customFormat="1" ht="27" spans="1:9">
      <c r="A10" s="4">
        <v>8</v>
      </c>
      <c r="B10" s="5">
        <v>311201042</v>
      </c>
      <c r="C10" s="6" t="s">
        <v>98</v>
      </c>
      <c r="D10" s="5"/>
      <c r="E10" s="5"/>
      <c r="F10" s="7" t="s">
        <v>16</v>
      </c>
      <c r="G10" s="10" t="s">
        <v>93</v>
      </c>
      <c r="H10" s="9"/>
      <c r="I10" s="21" t="s">
        <v>94</v>
      </c>
    </row>
    <row r="11" s="1" customFormat="1" ht="27" spans="1:9">
      <c r="A11" s="4">
        <v>9</v>
      </c>
      <c r="B11" s="5">
        <v>311201043</v>
      </c>
      <c r="C11" s="6" t="s">
        <v>99</v>
      </c>
      <c r="D11" s="5"/>
      <c r="E11" s="5"/>
      <c r="F11" s="7" t="s">
        <v>16</v>
      </c>
      <c r="G11" s="10" t="s">
        <v>93</v>
      </c>
      <c r="H11" s="9"/>
      <c r="I11" s="21" t="s">
        <v>94</v>
      </c>
    </row>
    <row r="12" s="1" customFormat="1" ht="27" spans="1:9">
      <c r="A12" s="4">
        <v>10</v>
      </c>
      <c r="B12" s="5">
        <v>311201044</v>
      </c>
      <c r="C12" s="6" t="s">
        <v>100</v>
      </c>
      <c r="D12" s="5"/>
      <c r="E12" s="5"/>
      <c r="F12" s="7" t="s">
        <v>16</v>
      </c>
      <c r="G12" s="10" t="s">
        <v>93</v>
      </c>
      <c r="H12" s="9"/>
      <c r="I12" s="21" t="s">
        <v>94</v>
      </c>
    </row>
    <row r="13" s="1" customFormat="1" ht="27" spans="1:9">
      <c r="A13" s="4">
        <v>11</v>
      </c>
      <c r="B13" s="5">
        <v>311201045</v>
      </c>
      <c r="C13" s="6" t="s">
        <v>101</v>
      </c>
      <c r="D13" s="5"/>
      <c r="E13" s="6" t="s">
        <v>23</v>
      </c>
      <c r="F13" s="7" t="s">
        <v>16</v>
      </c>
      <c r="G13" s="10" t="s">
        <v>93</v>
      </c>
      <c r="H13" s="9"/>
      <c r="I13" s="21" t="s">
        <v>94</v>
      </c>
    </row>
    <row r="14" s="1" customFormat="1" ht="27" spans="1:9">
      <c r="A14" s="4">
        <v>12</v>
      </c>
      <c r="B14" s="5">
        <v>311201046</v>
      </c>
      <c r="C14" s="6" t="s">
        <v>102</v>
      </c>
      <c r="D14" s="5"/>
      <c r="E14" s="6" t="s">
        <v>23</v>
      </c>
      <c r="F14" s="7" t="s">
        <v>16</v>
      </c>
      <c r="G14" s="10" t="s">
        <v>93</v>
      </c>
      <c r="H14" s="9"/>
      <c r="I14" s="21" t="s">
        <v>94</v>
      </c>
    </row>
    <row r="15" s="1" customFormat="1" ht="27" spans="1:9">
      <c r="A15" s="4">
        <v>13</v>
      </c>
      <c r="B15" s="5">
        <v>311201059</v>
      </c>
      <c r="C15" s="6" t="s">
        <v>43</v>
      </c>
      <c r="D15" s="5"/>
      <c r="E15" s="5"/>
      <c r="F15" s="7" t="s">
        <v>16</v>
      </c>
      <c r="G15" s="10" t="s">
        <v>93</v>
      </c>
      <c r="H15" s="5"/>
      <c r="I15" s="21" t="s">
        <v>94</v>
      </c>
    </row>
    <row r="16" s="1" customFormat="1" ht="33" customHeight="1" spans="1:9">
      <c r="A16" s="4">
        <v>14</v>
      </c>
      <c r="B16" s="5">
        <v>311201060</v>
      </c>
      <c r="C16" s="6" t="s">
        <v>103</v>
      </c>
      <c r="D16" s="6" t="s">
        <v>104</v>
      </c>
      <c r="E16" s="5"/>
      <c r="F16" s="7" t="s">
        <v>16</v>
      </c>
      <c r="G16" s="10" t="s">
        <v>93</v>
      </c>
      <c r="H16" s="5"/>
      <c r="I16" s="21" t="s">
        <v>94</v>
      </c>
    </row>
    <row r="17" s="1" customFormat="1" ht="27" spans="1:9">
      <c r="A17" s="4">
        <v>15</v>
      </c>
      <c r="B17" s="5">
        <v>311201061</v>
      </c>
      <c r="C17" s="6" t="s">
        <v>105</v>
      </c>
      <c r="D17" s="5"/>
      <c r="E17" s="5"/>
      <c r="F17" s="7" t="s">
        <v>16</v>
      </c>
      <c r="G17" s="10" t="s">
        <v>93</v>
      </c>
      <c r="H17" s="5"/>
      <c r="I17" s="21" t="s">
        <v>94</v>
      </c>
    </row>
    <row r="18" s="1" customFormat="1" ht="54" spans="1:9">
      <c r="A18" s="4">
        <v>16</v>
      </c>
      <c r="B18" s="5">
        <v>311201062</v>
      </c>
      <c r="C18" s="6" t="s">
        <v>106</v>
      </c>
      <c r="D18" s="6" t="s">
        <v>107</v>
      </c>
      <c r="E18" s="5"/>
      <c r="F18" s="7" t="s">
        <v>108</v>
      </c>
      <c r="G18" s="10" t="s">
        <v>93</v>
      </c>
      <c r="H18" s="5"/>
      <c r="I18" s="21" t="s">
        <v>109</v>
      </c>
    </row>
    <row r="19" s="1" customFormat="1" ht="54" spans="1:9">
      <c r="A19" s="4">
        <v>17</v>
      </c>
      <c r="B19" s="5">
        <v>311201063</v>
      </c>
      <c r="C19" s="6" t="s">
        <v>110</v>
      </c>
      <c r="D19" s="6" t="s">
        <v>111</v>
      </c>
      <c r="E19" s="5"/>
      <c r="F19" s="7" t="s">
        <v>16</v>
      </c>
      <c r="G19" s="10" t="s">
        <v>93</v>
      </c>
      <c r="H19" s="5"/>
      <c r="I19" s="21" t="s">
        <v>109</v>
      </c>
    </row>
    <row r="20" s="1" customFormat="1" ht="13.5" spans="1:9">
      <c r="A20" s="4">
        <v>18</v>
      </c>
      <c r="B20" s="5">
        <v>331306001</v>
      </c>
      <c r="C20" s="6" t="s">
        <v>112</v>
      </c>
      <c r="D20" s="5"/>
      <c r="E20" s="5"/>
      <c r="F20" s="7" t="s">
        <v>16</v>
      </c>
      <c r="G20" s="13" t="s">
        <v>113</v>
      </c>
      <c r="H20" s="14"/>
      <c r="I20" s="11"/>
    </row>
    <row r="21" ht="129" customHeight="1" spans="1:9">
      <c r="A21" s="4">
        <v>19</v>
      </c>
      <c r="B21" s="15">
        <v>311201071</v>
      </c>
      <c r="C21" s="16" t="s">
        <v>114</v>
      </c>
      <c r="D21" s="17" t="s">
        <v>115</v>
      </c>
      <c r="E21" s="18"/>
      <c r="F21" s="19" t="s">
        <v>116</v>
      </c>
      <c r="G21" s="13" t="s">
        <v>113</v>
      </c>
      <c r="H21" s="20"/>
      <c r="I21" s="21" t="s">
        <v>117</v>
      </c>
    </row>
  </sheetData>
  <mergeCells count="1">
    <mergeCell ref="A1:I1"/>
  </mergeCells>
  <pageMargins left="0.700694444444445" right="0.354166666666667" top="0.751388888888889" bottom="0.357638888888889" header="0.298611111111111" footer="0.298611111111111"/>
  <pageSetup paperSize="9" orientation="portrait" horizontalDpi="600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</vt:lpstr>
      <vt:lpstr>废止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2024-03-19T00:54:09Z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2052-10.8.2.7030</vt:lpwstr>
  </property>
</Properties>
</file>