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730"/>
  </bookViews>
  <sheets>
    <sheet name="价格表" sheetId="1" r:id="rId1"/>
  </sheets>
  <externalReferences>
    <externalReference r:id="rId2"/>
    <externalReference r:id="rId3"/>
  </externalReferences>
  <definedNames>
    <definedName name="_xlnm._FilterDatabase" localSheetId="0" hidden="1">价格表!$A$4:$V$51</definedName>
    <definedName name="_xlnm.Print_Titles" localSheetId="0">价格表!$1:$4</definedName>
    <definedName name="_xlnm.Print_Area" localSheetId="0">价格表!$A$1:$N$51</definedName>
  </definedNames>
  <calcPr calcId="144525"/>
</workbook>
</file>

<file path=xl/sharedStrings.xml><?xml version="1.0" encoding="utf-8"?>
<sst xmlns="http://schemas.openxmlformats.org/spreadsheetml/2006/main" count="305" uniqueCount="218">
  <si>
    <t>附件1</t>
  </si>
  <si>
    <t>湖南省手术和治疗辅助操作类医疗服务项目价格表</t>
  </si>
  <si>
    <t>序号</t>
  </si>
  <si>
    <t>项目编码</t>
  </si>
  <si>
    <t>项目名称</t>
  </si>
  <si>
    <t>服务产出</t>
  </si>
  <si>
    <t>价格构成</t>
  </si>
  <si>
    <t>加收项</t>
  </si>
  <si>
    <t>扩展项</t>
  </si>
  <si>
    <t>计价单位</t>
  </si>
  <si>
    <t>计价说明</t>
  </si>
  <si>
    <t>一类价格</t>
  </si>
  <si>
    <t>二类价格</t>
  </si>
  <si>
    <t>三类价格</t>
  </si>
  <si>
    <t>支付分类</t>
  </si>
  <si>
    <t>自付比例</t>
  </si>
  <si>
    <t>价格单位：元</t>
  </si>
  <si>
    <t>017500000010000</t>
  </si>
  <si>
    <t>医学3D重建辅助操作费</t>
  </si>
  <si>
    <t>通过数字技术、人工智能技术等将患者影像检查结果构建虚拟3D模型，满足术前规划、导板设计、手术预演、可植入假体制作等需要。</t>
  </si>
  <si>
    <t>所定价格涵盖计算软件或人工智能建模、协助医生提前预演手术操作并研判手术效果、数据处理与上传存储（含数字方式）等步骤所需的人力资源、设备运转成本与基本物质资源消耗。</t>
  </si>
  <si>
    <t>次</t>
  </si>
  <si>
    <r>
      <rPr>
        <sz val="11"/>
        <color theme="1"/>
        <rFont val="黑体"/>
        <charset val="134"/>
      </rPr>
      <t>1.医疗机构未上传医疗数据和设备运行记录的，应执行减收政策，减收标准100元。</t>
    </r>
    <r>
      <rPr>
        <sz val="11"/>
        <color theme="1"/>
        <rFont val="Times New Roman"/>
        <charset val="134"/>
      </rPr>
      <t xml:space="preserve">
2.</t>
    </r>
    <r>
      <rPr>
        <sz val="11"/>
        <color theme="1"/>
        <rFont val="宋体"/>
        <charset val="134"/>
      </rPr>
      <t>口腔种植类的按</t>
    </r>
    <r>
      <rPr>
        <sz val="11"/>
        <color theme="1"/>
        <rFont val="Times New Roman"/>
        <charset val="134"/>
      </rPr>
      <t>“</t>
    </r>
    <r>
      <rPr>
        <sz val="11"/>
        <color theme="1"/>
        <rFont val="宋体"/>
        <charset val="134"/>
      </rPr>
      <t>医学</t>
    </r>
    <r>
      <rPr>
        <sz val="11"/>
        <color theme="1"/>
        <rFont val="Times New Roman"/>
        <charset val="134"/>
      </rPr>
      <t>3D</t>
    </r>
    <r>
      <rPr>
        <sz val="11"/>
        <color theme="1"/>
        <rFont val="宋体"/>
        <charset val="134"/>
      </rPr>
      <t>建模（口腔）</t>
    </r>
    <r>
      <rPr>
        <sz val="11"/>
        <color theme="1"/>
        <rFont val="Times New Roman"/>
        <charset val="134"/>
      </rPr>
      <t>”</t>
    </r>
    <r>
      <rPr>
        <sz val="11"/>
        <color theme="1"/>
        <rFont val="宋体"/>
        <charset val="134"/>
      </rPr>
      <t>收费</t>
    </r>
  </si>
  <si>
    <t>丙类</t>
  </si>
  <si>
    <t>017500000020000</t>
  </si>
  <si>
    <t>医学3D模型打印辅助操作费</t>
  </si>
  <si>
    <t>通过增材制造技术将虚拟3D模型制备成仅具有病情诊断、手术规划功能的实体模型。</t>
  </si>
  <si>
    <r>
      <rPr>
        <sz val="12"/>
        <rFont val="宋体"/>
        <charset val="134"/>
        <scheme val="minor"/>
      </rPr>
      <t>所定价格涵盖模型接收、材料准备、3D打印、实时监控、取出、去除支撑、固化、表面处理等步骤所需的人力资源、设备运转成本、</t>
    </r>
    <r>
      <rPr>
        <b/>
        <sz val="12"/>
        <rFont val="宋体"/>
        <charset val="134"/>
        <scheme val="minor"/>
      </rPr>
      <t>物料消耗</t>
    </r>
    <r>
      <rPr>
        <sz val="12"/>
        <rFont val="宋体"/>
        <charset val="134"/>
        <scheme val="minor"/>
      </rPr>
      <t>与基本物质资源消耗。</t>
    </r>
  </si>
  <si>
    <t>件</t>
  </si>
  <si>
    <r>
      <rPr>
        <sz val="11"/>
        <rFont val="宋体"/>
        <charset val="134"/>
      </rPr>
      <t>口腔种植类的按</t>
    </r>
    <r>
      <rPr>
        <sz val="11"/>
        <rFont val="Times New Roman"/>
        <charset val="134"/>
      </rPr>
      <t>“</t>
    </r>
    <r>
      <rPr>
        <sz val="11"/>
        <rFont val="宋体"/>
        <charset val="134"/>
      </rPr>
      <t>医学</t>
    </r>
    <r>
      <rPr>
        <sz val="11"/>
        <rFont val="Times New Roman"/>
        <charset val="134"/>
      </rPr>
      <t>3D</t>
    </r>
    <r>
      <rPr>
        <sz val="11"/>
        <rFont val="宋体"/>
        <charset val="134"/>
      </rPr>
      <t>模型打印（口腔）</t>
    </r>
    <r>
      <rPr>
        <sz val="11"/>
        <rFont val="Times New Roman"/>
        <charset val="134"/>
      </rPr>
      <t>”</t>
    </r>
    <r>
      <rPr>
        <sz val="11"/>
        <rFont val="宋体"/>
        <charset val="134"/>
      </rPr>
      <t>收费；</t>
    </r>
    <r>
      <rPr>
        <b/>
        <sz val="11"/>
        <rFont val="宋体"/>
        <charset val="134"/>
      </rPr>
      <t>不得同时收取手术规划辅助器具、导板、导航材料等相关耗材。</t>
    </r>
  </si>
  <si>
    <t>017500000030000</t>
  </si>
  <si>
    <t>医学3D导板打印辅助操作费</t>
  </si>
  <si>
    <t>通过增材制造技术将虚拟3D模型制备成作用于手术部位、确保手术器械或植（介）入物精准到达预定位置的实物模板。</t>
  </si>
  <si>
    <r>
      <rPr>
        <sz val="11"/>
        <rFont val="宋体"/>
        <charset val="134"/>
      </rPr>
      <t>口腔种植类的按</t>
    </r>
    <r>
      <rPr>
        <sz val="11"/>
        <rFont val="Times New Roman"/>
        <charset val="134"/>
      </rPr>
      <t>“</t>
    </r>
    <r>
      <rPr>
        <sz val="11"/>
        <rFont val="宋体"/>
        <charset val="134"/>
      </rPr>
      <t>医学</t>
    </r>
    <r>
      <rPr>
        <sz val="11"/>
        <rFont val="Times New Roman"/>
        <charset val="134"/>
      </rPr>
      <t>3D</t>
    </r>
    <r>
      <rPr>
        <sz val="11"/>
        <rFont val="宋体"/>
        <charset val="134"/>
      </rPr>
      <t>导板打印（口腔）</t>
    </r>
    <r>
      <rPr>
        <sz val="11"/>
        <rFont val="Times New Roman"/>
        <charset val="134"/>
      </rPr>
      <t>“</t>
    </r>
    <r>
      <rPr>
        <sz val="11"/>
        <rFont val="宋体"/>
        <charset val="134"/>
      </rPr>
      <t>收费；</t>
    </r>
    <r>
      <rPr>
        <b/>
        <sz val="11"/>
        <rFont val="宋体"/>
        <charset val="134"/>
      </rPr>
      <t>不得同时收取手术规划辅助器具、导板、导航材料等相关耗材。</t>
    </r>
  </si>
  <si>
    <t>017500000040000</t>
  </si>
  <si>
    <t>生物3D打印（组织）辅助操作费</t>
  </si>
  <si>
    <t>通过生物打印技术将3D模型制作成用于治疗或辅助治疗的仿生生物组织。</t>
  </si>
  <si>
    <r>
      <rPr>
        <sz val="12"/>
        <rFont val="宋体"/>
        <charset val="134"/>
        <scheme val="minor"/>
      </rPr>
      <t>所定价格涵盖模型接收、材料准备、3D打印、实时监控、取出等步骤所需的人力资源、设备运转成本、</t>
    </r>
    <r>
      <rPr>
        <b/>
        <sz val="12"/>
        <rFont val="宋体"/>
        <charset val="134"/>
        <scheme val="minor"/>
      </rPr>
      <t>物料消耗</t>
    </r>
    <r>
      <rPr>
        <sz val="12"/>
        <rFont val="宋体"/>
        <charset val="134"/>
        <scheme val="minor"/>
      </rPr>
      <t>与基本物质资源消耗。</t>
    </r>
  </si>
  <si>
    <t>1.不得同时收取相应部位人工组织\人工生物组织等相关耗材。2.每增加1件按60%叠加计价，多件累计一类价格封顶8320元、二类价格封顶7280元、三类价格封顶6240元。</t>
  </si>
  <si>
    <t>017500000050000</t>
  </si>
  <si>
    <t>生物3D打印（血管）辅助操作费</t>
  </si>
  <si>
    <t>通过生物打印技术将3D模型制作成用于治疗或辅助治疗的仿生生物血管。</t>
  </si>
  <si>
    <t>不得同时收取相应部位人工血管、人工生物血管等相关耗材。</t>
  </si>
  <si>
    <t>017500000060000</t>
  </si>
  <si>
    <t>生物3D打印（器官）辅助操作费</t>
  </si>
  <si>
    <t>通过生物打印技术将3D模型制作成用于治疗或辅助治疗的仿生生物器官。</t>
  </si>
  <si>
    <t>1.不得同时收取相应部位人工器官、人工生物器官等相关耗材。2.待产品获批上市后，执行市场调节价一段时间再制定政府指导价。</t>
  </si>
  <si>
    <t>市场调节价</t>
  </si>
  <si>
    <t>017300000010000</t>
  </si>
  <si>
    <t>示踪辅助操作费（阴性显示）</t>
  </si>
  <si>
    <t>通过各种方式引入示踪品，降低目标区域的信号强度，确定病变位置和范围。</t>
  </si>
  <si>
    <t>所定价格涵盖消毒、引入示踪品、识别目标区域、处理用物等步骤所需的人力资源、设备运转成本与基本物质资源消耗。</t>
  </si>
  <si>
    <t>017300000020000</t>
  </si>
  <si>
    <t>示踪辅助操作费（阳性显示）</t>
  </si>
  <si>
    <t>通过各种方式引入示踪品，增强目标区域的信号强度，确定病变位置和范围。</t>
  </si>
  <si>
    <t>017100000010000</t>
  </si>
  <si>
    <t>术中显微成像辅助操作费</t>
  </si>
  <si>
    <t>通过光学和成像等系统，术中放大细微结构或病灶组织，辅助完成手术。</t>
  </si>
  <si>
    <t>所定价格涵盖设备准备、辅助显示、撤除、处理用物等步骤所需的人力资源、设备运转成本与基本物质资源消耗。</t>
  </si>
  <si>
    <t>01术中扫频光学相干断层扫描成像辅助操作</t>
  </si>
  <si>
    <t>仅提供照明、直接放大成像功能的通用型显微设备，纳入眼科、耳鼻喉、口腔等相关医疗服务价格项目价格构成，不再收取“术中显微成像辅助操作费”。</t>
  </si>
  <si>
    <t>乙类</t>
  </si>
  <si>
    <t>017100000010001</t>
  </si>
  <si>
    <t>术中显微成像辅助操作费-术中扫频光学相干断层扫描成像辅助操作（加收20%）</t>
  </si>
  <si>
    <t>017100000020000</t>
  </si>
  <si>
    <t>术中立体成像辅助操作费</t>
  </si>
  <si>
    <t>通过立体成像功能，以虚拟现实、混合现实等各类方式还原视野的立体纵深感，术中为手术提供可视化、沉浸式的立体光影像支持，辅助完成手术。</t>
  </si>
  <si>
    <t>所定价格涵盖设备准备、连接、设备调试、辅助显示、撤除、处理用物等步骤所需的人力资源、设备运转成本与基本物质资源消耗。</t>
  </si>
  <si>
    <t>017400000020000</t>
  </si>
  <si>
    <t>手术路径导航辅助操作费</t>
  </si>
  <si>
    <t>通过融合医学影像、计算机定位追踪及实时反馈等技术，术中实时显示手术路径、靶点，并提供必要的操作指导。</t>
  </si>
  <si>
    <t>所定价格涵盖设备准备、图像采集、传输、调节、定位、实时成像、引导、处理用物、数据处理与上传存储（含数字方式）等步骤所需的人力资源、设备运转成本与基本物质资源消耗。</t>
  </si>
  <si>
    <r>
      <rPr>
        <sz val="11"/>
        <rFont val="Times New Roman"/>
        <charset val="134"/>
      </rPr>
      <t>1.</t>
    </r>
    <r>
      <rPr>
        <sz val="11"/>
        <rFont val="宋体"/>
        <charset val="134"/>
      </rPr>
      <t>本项目所称的</t>
    </r>
    <r>
      <rPr>
        <sz val="11"/>
        <rFont val="Times New Roman"/>
        <charset val="134"/>
      </rPr>
      <t>“</t>
    </r>
    <r>
      <rPr>
        <sz val="11"/>
        <rFont val="宋体"/>
        <charset val="134"/>
      </rPr>
      <t>显示手术路径、靶点</t>
    </r>
    <r>
      <rPr>
        <sz val="11"/>
        <rFont val="Times New Roman"/>
        <charset val="134"/>
      </rPr>
      <t>”</t>
    </r>
    <r>
      <rPr>
        <sz val="11"/>
        <rFont val="宋体"/>
        <charset val="134"/>
      </rPr>
      <t>，其显示方式包括虚拟现实、混合现实等各类立体成像。</t>
    </r>
    <r>
      <rPr>
        <sz val="11"/>
        <rFont val="Times New Roman"/>
        <charset val="134"/>
      </rPr>
      <t xml:space="preserve">
</t>
    </r>
    <r>
      <rPr>
        <sz val="11"/>
        <rFont val="黑体"/>
        <charset val="134"/>
      </rPr>
      <t>2.医疗机构未上传医疗数据和设备运行记录的，应执行减收政策，减收标准100元。</t>
    </r>
    <r>
      <rPr>
        <sz val="11"/>
        <rFont val="Times New Roman"/>
        <charset val="134"/>
      </rPr>
      <t>3.</t>
    </r>
    <r>
      <rPr>
        <sz val="11"/>
        <rFont val="宋体"/>
        <charset val="134"/>
      </rPr>
      <t>操作过程中不得同时叠加收取引导费用。</t>
    </r>
  </si>
  <si>
    <t>017100000030000</t>
  </si>
  <si>
    <t>超声切割刀辅助操作费</t>
  </si>
  <si>
    <t>利用超声产生穿透或振动效应，实现切割组织、凝闭血管等操作，辅助完成手术或治疗。</t>
  </si>
  <si>
    <t>所定价格涵盖设备准备、参数调试、切割、撤除、处理用物等步骤所需的人力资源、可复用刀具、设备运转成本与基本物质资源消耗。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</si>
  <si>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超声切割刀辅助操作费</t>
    </r>
    <r>
      <rPr>
        <sz val="11"/>
        <color theme="1"/>
        <rFont val="Times New Roman"/>
        <charset val="134"/>
      </rPr>
      <t xml:space="preserve">”
</t>
    </r>
    <r>
      <rPr>
        <sz val="11"/>
        <rFont val="Times New Roman"/>
        <charset val="134"/>
      </rPr>
      <t>2.</t>
    </r>
    <r>
      <rPr>
        <sz val="11"/>
        <rFont val="宋体"/>
        <charset val="134"/>
      </rPr>
      <t>同一复用刀具有多种辅助操作功能的，医疗机构实际收费时，按收费标准最高的医疗服务价格项目计费，不叠加计费。</t>
    </r>
  </si>
  <si>
    <t>017100000040000</t>
  </si>
  <si>
    <t>超声吸引刀辅助操作费</t>
  </si>
  <si>
    <t>通过超声产生空化作用，实现粉碎、吸出组织等操作，辅助完成手术或治疗。</t>
  </si>
  <si>
    <t>所定价格涵盖设备准备、参数调试、粉碎吸引、撤除、处理用物等步骤所需的人力资源、可复用刀具、设备运转成本与基本物质资源消耗。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</si>
  <si>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超声吸引刀辅助操作费</t>
    </r>
    <r>
      <rPr>
        <sz val="11"/>
        <color theme="1"/>
        <rFont val="Times New Roman"/>
        <charset val="134"/>
      </rPr>
      <t>”</t>
    </r>
    <r>
      <rPr>
        <sz val="11"/>
        <color theme="1"/>
        <rFont val="宋体"/>
        <charset val="134"/>
      </rPr>
      <t>。</t>
    </r>
    <r>
      <rPr>
        <sz val="11"/>
        <color theme="1"/>
        <rFont val="Times New Roman"/>
        <charset val="134"/>
      </rPr>
      <t xml:space="preserve">
</t>
    </r>
    <r>
      <rPr>
        <sz val="11"/>
        <rFont val="Times New Roman"/>
        <charset val="134"/>
      </rPr>
      <t>2.</t>
    </r>
    <r>
      <rPr>
        <sz val="11"/>
        <rFont val="宋体"/>
        <charset val="134"/>
      </rPr>
      <t>同一复用刀具有多种辅助操作功能的，医疗机构实际收费时，按收费标准最高的医疗服务价格项目计费，不叠加计费。</t>
    </r>
  </si>
  <si>
    <t>017100000050000</t>
  </si>
  <si>
    <t>电刀辅助操作费</t>
  </si>
  <si>
    <t>通过电流产生热效应，实现切割、凝血等操作，辅助完成手术或治疗。</t>
  </si>
  <si>
    <t>所定价格涵盖设备准备、参数调试、切割、凝血、撤除、处理用物等步骤所需的人力资源、可复用刀具、设备运转成本与基本物质资源消耗。</t>
  </si>
  <si>
    <t>01血管切割闭合系统辅助操作</t>
  </si>
  <si>
    <t>1.医疗机构使用一次性刀具的，按零差率销售，不得收取“电刀辅助操作费”。
2.同一复用刀具有多种辅助操作功能的，医疗机构实际收费时，按收费标准最高的医疗服务价格项目计费，不叠加计费。</t>
  </si>
  <si>
    <t>437100000050001</t>
  </si>
  <si>
    <t>电刀辅助操作费-血管切割闭合系统辅助操作加收</t>
  </si>
  <si>
    <t>017100000060000</t>
  </si>
  <si>
    <t>等离子刀辅助操作费</t>
  </si>
  <si>
    <t>通过电场激发产生等离子体，实现切割、凝固组织等操作，辅助完成手术或治疗。</t>
  </si>
  <si>
    <t>所定价格涵盖设备准备、参数调试、切割、凝固、撤除、处理用物等步骤所需的人力资源、可复用刀具、设备运转成本与基本物质资源消耗。</t>
  </si>
  <si>
    <t>01氩等离子刀</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</si>
  <si>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等离子刀辅助操作费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</si>
  <si>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017100000060100</t>
  </si>
  <si>
    <t>等离子刀辅助操作费-氩等离子刀（扩展）</t>
  </si>
  <si>
    <t>017100000070000</t>
  </si>
  <si>
    <t>电磁刀辅助操作费</t>
  </si>
  <si>
    <t>通过电磁场产生涡流与热效应等，实现切割、烧灼或气化组织等操作，辅助完成手术或治疗。</t>
  </si>
  <si>
    <t>所定价格涵盖设备准备、参数调试、切割、烧灼、撤除、处理用物等步骤所需的人力资源、可复用刀具、设备运转成本与基本物质资源消耗。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</si>
  <si>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电磁刀辅助操作费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</si>
  <si>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017100000080000</t>
  </si>
  <si>
    <t>激光辅助操作费</t>
  </si>
  <si>
    <t>通过激光实现切割、凝固或气化组织等操作，辅助完成手术或治疗。</t>
  </si>
  <si>
    <t>所定价格涵盖设备准备、参数调节、激光操作、撤除、处理用物等步骤所需的人力资源、可复用光纤、设备运转成本与基本物质资源消耗。</t>
  </si>
  <si>
    <r>
      <rPr>
        <sz val="11"/>
        <color theme="1"/>
        <rFont val="宋体"/>
        <charset val="134"/>
      </rPr>
      <t>医疗机构使用一次性光纤的，按零差率销售，不得收取</t>
    </r>
    <r>
      <rPr>
        <sz val="11"/>
        <color theme="1"/>
        <rFont val="Times New Roman"/>
        <charset val="134"/>
      </rPr>
      <t>“</t>
    </r>
    <r>
      <rPr>
        <sz val="11"/>
        <color theme="1"/>
        <rFont val="宋体"/>
        <charset val="134"/>
      </rPr>
      <t>激光辅助操作费</t>
    </r>
    <r>
      <rPr>
        <sz val="11"/>
        <color theme="1"/>
        <rFont val="Times New Roman"/>
        <charset val="134"/>
      </rPr>
      <t>”</t>
    </r>
    <r>
      <rPr>
        <sz val="11"/>
        <color theme="1"/>
        <rFont val="宋体"/>
        <charset val="134"/>
      </rPr>
      <t>。</t>
    </r>
  </si>
  <si>
    <t>017100000090000</t>
  </si>
  <si>
    <t>飞秒激光辅助操作费</t>
  </si>
  <si>
    <t>通过飞秒激光实现切割、凝固或气化组织等操作，辅助完成手术或治疗。</t>
  </si>
  <si>
    <t>所定价格涵盖设备准备、参数调节、激光操作、撤除、处理用物等步骤所需的人力资源，以及配套耗材、设备运转成本与基本物质资源消耗。</t>
  </si>
  <si>
    <t>用于辅助眼科手术时，单侧为1次</t>
  </si>
  <si>
    <t>017100000100000</t>
  </si>
  <si>
    <t>准分子激光辅助操作费</t>
  </si>
  <si>
    <t>通过准分子激光实现切割、凝固或气化组织等操作，辅助完成手术或治疗。</t>
  </si>
  <si>
    <t>017100000110000</t>
  </si>
  <si>
    <t>射频辅助操作费</t>
  </si>
  <si>
    <t>通过高频交流电产生热效应，实现组织坏死或气化等操作，辅助完成手术或治疗。</t>
  </si>
  <si>
    <t>所定价格涵盖设备准备、参数调节、射频操作、处理用物等步骤所需的人力资源、可复用刀具、设备运转成本与基本物质资源消耗。</t>
  </si>
  <si>
    <r>
      <rPr>
        <sz val="11"/>
        <rFont val="Times New Roman"/>
        <charset val="134"/>
      </rPr>
      <t>1.</t>
    </r>
    <r>
      <rPr>
        <sz val="11"/>
        <rFont val="宋体"/>
        <charset val="134"/>
      </rPr>
      <t>医疗机构使用一次性刀具的，按零差率销售，不得收取</t>
    </r>
    <r>
      <rPr>
        <sz val="11"/>
        <rFont val="Times New Roman"/>
        <charset val="134"/>
      </rPr>
      <t>“</t>
    </r>
    <r>
      <rPr>
        <sz val="11"/>
        <rFont val="宋体"/>
        <charset val="134"/>
      </rPr>
      <t>射频辅助操作费</t>
    </r>
    <r>
      <rPr>
        <sz val="11"/>
        <rFont val="Times New Roman"/>
        <charset val="134"/>
      </rPr>
      <t>”</t>
    </r>
    <r>
      <rPr>
        <sz val="11"/>
        <rFont val="宋体"/>
        <charset val="134"/>
      </rPr>
      <t>。</t>
    </r>
    <r>
      <rPr>
        <sz val="11"/>
        <rFont val="Times New Roman"/>
        <charset val="134"/>
      </rPr>
      <t xml:space="preserve">
2.</t>
    </r>
    <r>
      <rPr>
        <sz val="11"/>
        <rFont val="宋体"/>
        <charset val="134"/>
      </rPr>
      <t>同一复用刀具有多种辅助操作功能的，医疗机构实际收费时，按收费标准最高的医疗服务价格项目计费，不叠加计费。</t>
    </r>
  </si>
  <si>
    <t>017100000120000</t>
  </si>
  <si>
    <t>微波辅助操作费</t>
  </si>
  <si>
    <t>通过高频电磁波产生热效应，实现组织坏死或气化等操作，辅助完成手术或治疗。</t>
  </si>
  <si>
    <t>所定价格涵盖设备准备、参数调节、微波操作、处理用物等步骤所需的人力资源、可复用刀具、设备运转成本与基本物质资源消耗。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</si>
  <si>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微波辅助操作费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</si>
  <si>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017100000130000</t>
  </si>
  <si>
    <t>冷冻辅助操作费</t>
  </si>
  <si>
    <t>通过冷冻介质，迅速冷却组织，使组织坏死或气化，辅助完成手术或治疗。</t>
  </si>
  <si>
    <t>所定价格涵盖设备准备、参数调节、冷冻操作、处理用物等步骤所需的人力资源、可复用刀具、设备运转成本与基本物质资源消耗。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</si>
  <si>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冷冻辅助操作费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</si>
  <si>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017200000010000</t>
  </si>
  <si>
    <t>微动力辅助操作费</t>
  </si>
  <si>
    <t>通过微动力设备，实现组织切削、打磨等操作，辅助完成手术或治疗。</t>
  </si>
  <si>
    <t>所定价格涵盖设备准备、参数调节、切割吸引、撤除、处理用物等步骤所需的人力资源、可复用刀具、设备运转成本与基本物质资源消耗。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</si>
  <si>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微动力辅助操作费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</si>
  <si>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017200000020000</t>
  </si>
  <si>
    <t>微动力辅助操作费（口腔）</t>
  </si>
  <si>
    <t>通过口腔微动力设备，实现组织切削、打磨等操作，辅助完成口腔手术或治疗。</t>
  </si>
  <si>
    <t>所定价格涵盖设备准备、参数调节、切割打磨、撤除、处理用物等步骤所需的人力资源、可复用刀具、设备运转成本与基本物质资源消耗。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</si>
  <si>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微动力辅助操作费（口腔）</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</si>
  <si>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017100000140000</t>
  </si>
  <si>
    <t>水动力辅助操作费</t>
  </si>
  <si>
    <t>通过高压液流，实现切割、清创等操作，辅助完成手术或治疗。</t>
  </si>
  <si>
    <r>
      <rPr>
        <sz val="11"/>
        <color theme="1"/>
        <rFont val="Times New Roman"/>
        <charset val="134"/>
      </rPr>
      <t>1.</t>
    </r>
    <r>
      <rPr>
        <sz val="11"/>
        <color theme="1"/>
        <rFont val="宋体"/>
        <charset val="134"/>
      </rPr>
      <t>医疗机构使用一次性刀具的，按零差率销售，不得收取</t>
    </r>
    <r>
      <rPr>
        <sz val="11"/>
        <color theme="1"/>
        <rFont val="Times New Roman"/>
        <charset val="134"/>
      </rPr>
      <t>“</t>
    </r>
    <r>
      <rPr>
        <sz val="11"/>
        <color theme="1"/>
        <rFont val="宋体"/>
        <charset val="134"/>
      </rPr>
      <t>水动力辅助操作费</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同一复用刀具有多种辅助操作功能的，医疗机构实际收费时，按收费标准最高的医疗服务价格项目计费，不叠加计费。</t>
    </r>
  </si>
  <si>
    <t>017300000030000</t>
  </si>
  <si>
    <t>X线透视引导辅助操作费（平扫）</t>
  </si>
  <si>
    <t>通过普通X线透视为手术或治疗操作提供可视化条件。</t>
  </si>
  <si>
    <t>所定价格涵盖设备准备、透视、引导、撤除、处理用物等步骤所需的人力资源、设备运转成本与基本物质资源消耗。</t>
  </si>
  <si>
    <t>半小时</t>
  </si>
  <si>
    <r>
      <rPr>
        <sz val="11"/>
        <rFont val="Times New Roman"/>
        <charset val="134"/>
      </rPr>
      <t>1.</t>
    </r>
    <r>
      <rPr>
        <sz val="11"/>
        <rFont val="宋体"/>
        <charset val="134"/>
      </rPr>
      <t>时间以引导实际使用时间为准。操作过程中不与相应部位X线检查同时收取。</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140</t>
    </r>
    <r>
      <rPr>
        <sz val="11"/>
        <rFont val="宋体"/>
        <charset val="134"/>
      </rPr>
      <t>元、二类价格封顶120元、三类价格封顶100元。</t>
    </r>
  </si>
  <si>
    <t>017300000040000</t>
  </si>
  <si>
    <t>X线透视引导辅助操作费（机械臂-二维成像）</t>
  </si>
  <si>
    <t>通过各种类型机械臂扫描形成二维图像，为手术或治疗操作提供可视化条件。</t>
  </si>
  <si>
    <t>所定价格涵盖设备准备、透视、引导、撤除、处理用物，及必要时进行三维重建等步骤所需的人力资源、设备运转成本与基本物质资源消耗。</t>
  </si>
  <si>
    <r>
      <rPr>
        <sz val="11"/>
        <rFont val="Times New Roman"/>
        <charset val="134"/>
      </rPr>
      <t>1.</t>
    </r>
    <r>
      <rPr>
        <sz val="11"/>
        <rFont val="宋体"/>
        <charset val="134"/>
      </rPr>
      <t>计价时间以引导实际使用时间为准。操作过程中不与相应部位</t>
    </r>
    <r>
      <rPr>
        <sz val="11"/>
        <rFont val="Times New Roman"/>
        <charset val="134"/>
      </rPr>
      <t>X</t>
    </r>
    <r>
      <rPr>
        <sz val="11"/>
        <rFont val="宋体"/>
        <charset val="134"/>
      </rPr>
      <t>线检查同时收取。</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450</t>
    </r>
    <r>
      <rPr>
        <sz val="11"/>
        <rFont val="宋体"/>
        <charset val="134"/>
      </rPr>
      <t>元、二类价格封顶</t>
    </r>
    <r>
      <rPr>
        <sz val="11"/>
        <rFont val="Times New Roman"/>
        <charset val="134"/>
      </rPr>
      <t>40</t>
    </r>
    <r>
      <rPr>
        <sz val="11"/>
        <rFont val="宋体"/>
        <charset val="134"/>
      </rPr>
      <t>0元、三类价格封顶</t>
    </r>
    <r>
      <rPr>
        <sz val="11"/>
        <rFont val="Times New Roman"/>
        <charset val="134"/>
      </rPr>
      <t>36</t>
    </r>
    <r>
      <rPr>
        <sz val="11"/>
        <rFont val="宋体"/>
        <charset val="134"/>
      </rPr>
      <t>0元。</t>
    </r>
  </si>
  <si>
    <t>017300000050000</t>
  </si>
  <si>
    <t>X线透视引导辅助操作费（机械臂-三维成像）</t>
  </si>
  <si>
    <t>通过各种类型机械臂扫描直接形成三维图像，为手术或治疗操作提供可视化条件。</t>
  </si>
  <si>
    <r>
      <rPr>
        <sz val="11"/>
        <rFont val="Times New Roman"/>
        <charset val="134"/>
      </rPr>
      <t>1.</t>
    </r>
    <r>
      <rPr>
        <sz val="11"/>
        <rFont val="宋体"/>
        <charset val="134"/>
      </rPr>
      <t>计价时间以引导实际使用时间为准。操作过程中不与相应部位X线检查同时收取。</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700</t>
    </r>
    <r>
      <rPr>
        <sz val="11"/>
        <rFont val="宋体"/>
        <charset val="134"/>
      </rPr>
      <t>、二类价格封顶</t>
    </r>
    <r>
      <rPr>
        <sz val="11"/>
        <rFont val="Times New Roman"/>
        <charset val="134"/>
      </rPr>
      <t>620</t>
    </r>
    <r>
      <rPr>
        <sz val="11"/>
        <rFont val="宋体"/>
        <charset val="134"/>
      </rPr>
      <t>元、三类价格封顶</t>
    </r>
    <r>
      <rPr>
        <sz val="11"/>
        <rFont val="Times New Roman"/>
        <charset val="134"/>
      </rPr>
      <t>560</t>
    </r>
    <r>
      <rPr>
        <sz val="11"/>
        <rFont val="宋体"/>
        <charset val="134"/>
      </rPr>
      <t>元。</t>
    </r>
  </si>
  <si>
    <t>017300000060000</t>
  </si>
  <si>
    <t>X线透视引导辅助操作费（数字减影）</t>
  </si>
  <si>
    <t>通过数字减影透视技术，为手术或治疗操作提供可视化条件。</t>
  </si>
  <si>
    <t>所定价格涵盖设备准备、引导、撤除、处理用物等步骤所需的人力资源、设备运转成本与基本物质资源消耗。</t>
  </si>
  <si>
    <r>
      <rPr>
        <sz val="11"/>
        <rFont val="Times New Roman"/>
        <charset val="134"/>
      </rPr>
      <t>1.</t>
    </r>
    <r>
      <rPr>
        <sz val="11"/>
        <rFont val="宋体"/>
        <charset val="134"/>
      </rPr>
      <t>计价时间以引导实际使用时间为准。操作过程中不与相应部位X线检查同时收取。</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450</t>
    </r>
    <r>
      <rPr>
        <sz val="11"/>
        <rFont val="宋体"/>
        <charset val="134"/>
      </rPr>
      <t>元、二类价格封顶400元、三类价格封顶360元。</t>
    </r>
  </si>
  <si>
    <t>017300000070000</t>
  </si>
  <si>
    <t>计算机体层扫描引导辅助操作费</t>
  </si>
  <si>
    <t>通过计算机体层扫描或透视成像，为手术或治疗操作提供可视化条件。</t>
  </si>
  <si>
    <t>所定价格涵盖设备准备、扫描、引导、撤除、处理用物等步骤所需的人力资源、设备运转成本与基本物质资源消耗。</t>
  </si>
  <si>
    <r>
      <rPr>
        <sz val="11"/>
        <rFont val="Times New Roman"/>
        <charset val="134"/>
      </rPr>
      <t>1.</t>
    </r>
    <r>
      <rPr>
        <sz val="11"/>
        <rFont val="宋体"/>
        <charset val="134"/>
      </rPr>
      <t>操作过程中不与相应部位计算机体层扫描（</t>
    </r>
    <r>
      <rPr>
        <sz val="11"/>
        <rFont val="Times New Roman"/>
        <charset val="134"/>
      </rPr>
      <t>CT</t>
    </r>
    <r>
      <rPr>
        <sz val="11"/>
        <rFont val="宋体"/>
        <charset val="134"/>
      </rPr>
      <t>）检查同时收取。</t>
    </r>
    <r>
      <rPr>
        <sz val="11"/>
        <rFont val="Times New Roman"/>
        <charset val="134"/>
      </rPr>
      <t xml:space="preserve">
2.</t>
    </r>
    <r>
      <rPr>
        <sz val="11"/>
        <rFont val="宋体"/>
        <charset val="134"/>
      </rPr>
      <t>计价时间以引导实际使用时间为准。</t>
    </r>
    <r>
      <rPr>
        <sz val="11"/>
        <rFont val="Times New Roman"/>
        <charset val="134"/>
      </rPr>
      <t xml:space="preserve">
3.</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720</t>
    </r>
    <r>
      <rPr>
        <sz val="11"/>
        <rFont val="宋体"/>
        <charset val="134"/>
      </rPr>
      <t>元、二类价格封顶640元、三类价格封顶580元。</t>
    </r>
  </si>
  <si>
    <t>017300000080000</t>
  </si>
  <si>
    <t>磁共振引导辅助操作费</t>
  </si>
  <si>
    <t>通过磁共振引导，为手术或治疗操作提供可视化条件。</t>
  </si>
  <si>
    <r>
      <rPr>
        <sz val="11"/>
        <rFont val="Times New Roman"/>
        <charset val="134"/>
      </rPr>
      <t>1.</t>
    </r>
    <r>
      <rPr>
        <sz val="11"/>
        <rFont val="宋体"/>
        <charset val="134"/>
      </rPr>
      <t>操作过程中不与相应部位磁共振（MR）检查同时收取。</t>
    </r>
    <r>
      <rPr>
        <sz val="11"/>
        <rFont val="Times New Roman"/>
        <charset val="134"/>
      </rPr>
      <t xml:space="preserve">
2.</t>
    </r>
    <r>
      <rPr>
        <sz val="11"/>
        <rFont val="宋体"/>
        <charset val="134"/>
      </rPr>
      <t>计价时间以引导实际使用时间为准。</t>
    </r>
    <r>
      <rPr>
        <sz val="11"/>
        <rFont val="Times New Roman"/>
        <charset val="134"/>
      </rPr>
      <t xml:space="preserve">
3.</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810</t>
    </r>
    <r>
      <rPr>
        <sz val="11"/>
        <rFont val="宋体"/>
        <charset val="134"/>
      </rPr>
      <t>元、二类价格封顶</t>
    </r>
    <r>
      <rPr>
        <sz val="11"/>
        <rFont val="Times New Roman"/>
        <charset val="134"/>
      </rPr>
      <t>730</t>
    </r>
    <r>
      <rPr>
        <sz val="11"/>
        <rFont val="宋体"/>
        <charset val="134"/>
      </rPr>
      <t>元、三类价格封顶</t>
    </r>
    <r>
      <rPr>
        <sz val="11"/>
        <rFont val="Times New Roman"/>
        <charset val="134"/>
      </rPr>
      <t>650</t>
    </r>
    <r>
      <rPr>
        <sz val="11"/>
        <rFont val="宋体"/>
        <charset val="134"/>
      </rPr>
      <t>元。</t>
    </r>
  </si>
  <si>
    <t>017300000090000</t>
  </si>
  <si>
    <t>超声引导辅助操作费（治疗）</t>
  </si>
  <si>
    <t>通过超声技术，为治疗提供可视化条件。</t>
  </si>
  <si>
    <t>所定价格涵盖设备准备、超声引导、撤除、处理用物等步骤所需的人力资源、设备运转成本与基本物质资源消耗。</t>
  </si>
  <si>
    <t>01彩色多普勒超声加收
11便携式超声引导减收</t>
  </si>
  <si>
    <t>10分钟</t>
  </si>
  <si>
    <r>
      <rPr>
        <sz val="11"/>
        <rFont val="Times New Roman"/>
        <charset val="134"/>
      </rPr>
      <t>1.</t>
    </r>
    <r>
      <rPr>
        <sz val="11"/>
        <rFont val="宋体"/>
        <charset val="134"/>
      </rPr>
      <t>计价时间以引导实际使用时间为准。操作过程中不与相应部位超声检查同时收取。</t>
    </r>
    <r>
      <rPr>
        <sz val="11"/>
        <rFont val="Times New Roman"/>
        <charset val="134"/>
      </rPr>
      <t xml:space="preserve">
2.</t>
    </r>
    <r>
      <rPr>
        <sz val="11"/>
        <rFont val="宋体"/>
        <charset val="134"/>
      </rPr>
      <t>单次引导以</t>
    </r>
    <r>
      <rPr>
        <sz val="11"/>
        <rFont val="Times New Roman"/>
        <charset val="134"/>
      </rPr>
      <t>10</t>
    </r>
    <r>
      <rPr>
        <sz val="11"/>
        <rFont val="宋体"/>
        <charset val="134"/>
      </rPr>
      <t>分钟为基础计价，超出时间每增加</t>
    </r>
    <r>
      <rPr>
        <sz val="11"/>
        <rFont val="Times New Roman"/>
        <charset val="134"/>
      </rPr>
      <t>10</t>
    </r>
    <r>
      <rPr>
        <sz val="11"/>
        <rFont val="宋体"/>
        <charset val="134"/>
      </rPr>
      <t>分钟按</t>
    </r>
    <r>
      <rPr>
        <sz val="11"/>
        <rFont val="Times New Roman"/>
        <charset val="134"/>
      </rPr>
      <t>60%</t>
    </r>
    <r>
      <rPr>
        <sz val="11"/>
        <rFont val="宋体"/>
        <charset val="134"/>
      </rPr>
      <t>叠加计价，每次计价一类价格封顶</t>
    </r>
    <r>
      <rPr>
        <sz val="11"/>
        <rFont val="Times New Roman"/>
        <charset val="134"/>
      </rPr>
      <t>77</t>
    </r>
    <r>
      <rPr>
        <sz val="11"/>
        <rFont val="宋体"/>
        <charset val="134"/>
      </rPr>
      <t>元、二类价格封顶66元、三类价格封顶55元。</t>
    </r>
  </si>
  <si>
    <t>017300000090001</t>
  </si>
  <si>
    <t>超声引导辅助操作费（治疗）-彩色多普勒超声（加收100%）</t>
  </si>
  <si>
    <r>
      <rPr>
        <sz val="11"/>
        <rFont val="宋体"/>
        <charset val="134"/>
      </rPr>
      <t>1.计价时间以引导实际使用时间为准。操作过程中不与相应部位超声检查同时收取。
2.单次引导以</t>
    </r>
    <r>
      <rPr>
        <sz val="11"/>
        <rFont val="Times New Roman"/>
        <charset val="134"/>
      </rPr>
      <t>10</t>
    </r>
    <r>
      <rPr>
        <sz val="11"/>
        <rFont val="宋体"/>
        <charset val="134"/>
      </rPr>
      <t>分钟为基础计价，超出时间每增加</t>
    </r>
    <r>
      <rPr>
        <sz val="11"/>
        <rFont val="Times New Roman"/>
        <charset val="134"/>
      </rPr>
      <t>10</t>
    </r>
    <r>
      <rPr>
        <sz val="11"/>
        <rFont val="宋体"/>
        <charset val="134"/>
      </rPr>
      <t>分钟按6</t>
    </r>
    <r>
      <rPr>
        <sz val="11"/>
        <rFont val="Times New Roman"/>
        <charset val="134"/>
      </rPr>
      <t>0%</t>
    </r>
    <r>
      <rPr>
        <sz val="11"/>
        <rFont val="宋体"/>
        <charset val="134"/>
      </rPr>
      <t>叠加计价，每次计价一类价格封顶77元、二类价格封顶66元、三类价格封顶55元。</t>
    </r>
  </si>
  <si>
    <t>017300000090011</t>
  </si>
  <si>
    <t>超声引导辅助操作费（治疗）-便携式超声引导（减收）</t>
  </si>
  <si>
    <t>计价时间以引导实际使用时间为准。操作过程中不与相应部位超声检查同时收取。单次引导减收15元。</t>
  </si>
  <si>
    <t>017300000100000 超声引导辅助操作费（手术）</t>
  </si>
  <si>
    <t>超声引导辅助操作费（手术）</t>
  </si>
  <si>
    <t>通过超声技术，为手术提供可视化条件。</t>
  </si>
  <si>
    <r>
      <rPr>
        <sz val="11"/>
        <rFont val="Times New Roman"/>
        <charset val="134"/>
      </rPr>
      <t>1.</t>
    </r>
    <r>
      <rPr>
        <sz val="11"/>
        <rFont val="宋体"/>
        <charset val="134"/>
      </rPr>
      <t>计价时间以引导实际使用时间为准。操作过程中不与相应部位超声检查同时收取。</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叠加计价，每次计价一类价格封顶</t>
    </r>
    <r>
      <rPr>
        <sz val="11"/>
        <rFont val="Times New Roman"/>
        <charset val="134"/>
      </rPr>
      <t>520</t>
    </r>
    <r>
      <rPr>
        <sz val="11"/>
        <rFont val="宋体"/>
        <charset val="134"/>
      </rPr>
      <t>元、二类价格封顶</t>
    </r>
    <r>
      <rPr>
        <sz val="11"/>
        <rFont val="Times New Roman"/>
        <charset val="134"/>
      </rPr>
      <t>440</t>
    </r>
    <r>
      <rPr>
        <sz val="11"/>
        <rFont val="宋体"/>
        <charset val="134"/>
      </rPr>
      <t>元、三类价格封顶</t>
    </r>
    <r>
      <rPr>
        <sz val="11"/>
        <rFont val="Times New Roman"/>
        <charset val="134"/>
      </rPr>
      <t>360</t>
    </r>
    <r>
      <rPr>
        <sz val="11"/>
        <rFont val="宋体"/>
        <charset val="134"/>
      </rPr>
      <t>元。</t>
    </r>
  </si>
  <si>
    <t>017300000100001</t>
  </si>
  <si>
    <t>超声引导辅助操作费（手术）-彩色多普勒超声（加收100%）</t>
  </si>
  <si>
    <t>017300000100011</t>
  </si>
  <si>
    <t>超声引导辅助操作费（手术）-便携式超声引导（减收）</t>
  </si>
  <si>
    <t>计价时间以引导实际使用时间为准。操作过程中不与相应部位超声检查同时收取。单次引导减收50元。</t>
  </si>
  <si>
    <t>017400000010000</t>
  </si>
  <si>
    <t>手术机械臂辅助操作费（导航）</t>
  </si>
  <si>
    <t>通过手术机械臂平台，操控手术器械，参与导航、定位等引导操作。</t>
  </si>
  <si>
    <t>所定价格涵盖设备准备、体位摆放、制定计划、导航、定位、撤除、处理用物、数据处理与上传存储（含数字方式）等步骤所需的人力资源、以及配套使用的器械耗材、设备运转成本与基本物质资源消耗。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</si>
  <si>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操作过程中不与引导费用、</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50%</t>
    </r>
    <r>
      <rPr>
        <sz val="11"/>
        <rFont val="宋体"/>
        <charset val="134"/>
      </rPr>
      <t>计价，每例手术限计价一次，达不到政府指导价的按政府指导价计价，每次计价一类价格封顶</t>
    </r>
    <r>
      <rPr>
        <sz val="11"/>
        <rFont val="Times New Roman"/>
        <charset val="134"/>
      </rPr>
      <t>36</t>
    </r>
    <r>
      <rPr>
        <sz val="11"/>
        <rFont val="宋体"/>
        <charset val="134"/>
      </rPr>
      <t>00元、二类价格封顶</t>
    </r>
    <r>
      <rPr>
        <sz val="11"/>
        <rFont val="Times New Roman"/>
        <charset val="134"/>
      </rPr>
      <t>3240</t>
    </r>
    <r>
      <rPr>
        <sz val="11"/>
        <rFont val="宋体"/>
        <charset val="134"/>
      </rPr>
      <t>元、三类价格封顶</t>
    </r>
    <r>
      <rPr>
        <sz val="11"/>
        <rFont val="Times New Roman"/>
        <charset val="134"/>
      </rPr>
      <t>2</t>
    </r>
    <r>
      <rPr>
        <sz val="11"/>
        <rFont val="宋体"/>
        <charset val="134"/>
      </rPr>
      <t>920元。</t>
    </r>
    <r>
      <rPr>
        <sz val="11"/>
        <rFont val="Times New Roman"/>
        <charset val="134"/>
      </rPr>
      <t xml:space="preserve">
4.</t>
    </r>
    <r>
      <rPr>
        <sz val="11"/>
        <rFont val="黑体"/>
        <charset val="134"/>
      </rPr>
      <t>医疗机构未上传医疗数据和设备运行记录的，应执行减收政策，减收标准</t>
    </r>
    <r>
      <rPr>
        <sz val="11"/>
        <rFont val="Times New Roman"/>
        <charset val="134"/>
      </rPr>
      <t>100</t>
    </r>
    <r>
      <rPr>
        <sz val="11"/>
        <rFont val="黑体"/>
        <charset val="134"/>
      </rPr>
      <t>元。</t>
    </r>
  </si>
  <si>
    <t>017100000150000</t>
  </si>
  <si>
    <t>手术机械臂辅助操作费（参与执行）</t>
  </si>
  <si>
    <r>
      <rPr>
        <sz val="12"/>
        <rFont val="宋体"/>
        <charset val="134"/>
      </rPr>
      <t>通过手术机械臂平台，以映射控制的方式，辅助医务人员操控手术器械，参与完成构建通道、打孔或切割中的一个或若干个手术步骤。</t>
    </r>
    <r>
      <rPr>
        <strike/>
        <sz val="12"/>
        <rFont val="宋体"/>
        <charset val="134"/>
      </rPr>
      <t xml:space="preserve">
</t>
    </r>
  </si>
  <si>
    <t>所定价格涵盖设备准备、体位摆放、制定计划、导航、定位、探查、调节、控制机械臂完成部分手术操作、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</si>
  <si>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操作过程中不与引导费用、</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150%</t>
    </r>
    <r>
      <rPr>
        <sz val="11"/>
        <rFont val="宋体"/>
        <charset val="134"/>
      </rPr>
      <t>计价，每例手术限计价一次，达不到政府指导价的按政府指导价计价，每次计价一类价格封顶</t>
    </r>
    <r>
      <rPr>
        <sz val="11"/>
        <rFont val="Times New Roman"/>
        <charset val="134"/>
      </rPr>
      <t>12</t>
    </r>
    <r>
      <rPr>
        <sz val="11"/>
        <rFont val="宋体"/>
        <charset val="134"/>
      </rPr>
      <t>000元、二类价格封顶</t>
    </r>
    <r>
      <rPr>
        <sz val="11"/>
        <rFont val="Times New Roman"/>
        <charset val="134"/>
      </rPr>
      <t>10800</t>
    </r>
    <r>
      <rPr>
        <sz val="11"/>
        <rFont val="宋体"/>
        <charset val="134"/>
      </rPr>
      <t>元、三类价格封顶</t>
    </r>
    <r>
      <rPr>
        <sz val="11"/>
        <rFont val="Times New Roman"/>
        <charset val="134"/>
      </rPr>
      <t>9720</t>
    </r>
    <r>
      <rPr>
        <sz val="11"/>
        <rFont val="宋体"/>
        <charset val="134"/>
      </rPr>
      <t>元。</t>
    </r>
    <r>
      <rPr>
        <sz val="11"/>
        <rFont val="Times New Roman"/>
        <charset val="134"/>
      </rPr>
      <t xml:space="preserve">
4.</t>
    </r>
    <r>
      <rPr>
        <sz val="11"/>
        <rFont val="黑体"/>
        <charset val="134"/>
      </rPr>
      <t>医疗机构未上传医疗数据和设备运行记录的，应执行减收政策，减收标准</t>
    </r>
    <r>
      <rPr>
        <sz val="11"/>
        <rFont val="Times New Roman"/>
        <charset val="134"/>
      </rPr>
      <t>100</t>
    </r>
    <r>
      <rPr>
        <sz val="11"/>
        <rFont val="黑体"/>
        <charset val="134"/>
      </rPr>
      <t>元。</t>
    </r>
  </si>
  <si>
    <t>017100000160000</t>
  </si>
  <si>
    <t>手术机械臂辅助操作费（精准执行）</t>
  </si>
  <si>
    <t>通过手术机械臂平台，以映射控制的方式，辅助医务人员操控手术器械精准完成手术的全部步骤，或精准完成手术中器官、组织的切除、重建、修复等全部关键步骤。</t>
  </si>
  <si>
    <t>所定价格涵盖设备准备、体位摆放、制定计划、导航、定位、探查、调节、控制机械臂完成手术操作、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</si>
  <si>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操作过程中不与引导费用、</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300%</t>
    </r>
    <r>
      <rPr>
        <sz val="11"/>
        <rFont val="宋体"/>
        <charset val="134"/>
      </rPr>
      <t>计价，每例手术限计价一次，达不到政府指导价的按政府指导价计价，每次计价一类价格封顶</t>
    </r>
    <r>
      <rPr>
        <sz val="11"/>
        <rFont val="Times New Roman"/>
        <charset val="134"/>
      </rPr>
      <t>26</t>
    </r>
    <r>
      <rPr>
        <sz val="11"/>
        <rFont val="宋体"/>
        <charset val="134"/>
      </rPr>
      <t>000元、二类价格封顶</t>
    </r>
    <r>
      <rPr>
        <sz val="11"/>
        <rFont val="Times New Roman"/>
        <charset val="134"/>
      </rPr>
      <t>234</t>
    </r>
    <r>
      <rPr>
        <sz val="11"/>
        <rFont val="宋体"/>
        <charset val="134"/>
      </rPr>
      <t>00元、三类价格封顶</t>
    </r>
    <r>
      <rPr>
        <sz val="11"/>
        <rFont val="Times New Roman"/>
        <charset val="134"/>
      </rPr>
      <t>2100</t>
    </r>
    <r>
      <rPr>
        <sz val="11"/>
        <rFont val="宋体"/>
        <charset val="134"/>
      </rPr>
      <t>0元。</t>
    </r>
    <r>
      <rPr>
        <sz val="11"/>
        <rFont val="Times New Roman"/>
        <charset val="134"/>
      </rPr>
      <t xml:space="preserve">
4.</t>
    </r>
    <r>
      <rPr>
        <sz val="11"/>
        <rFont val="黑体"/>
        <charset val="134"/>
      </rPr>
      <t>医疗机构未上传医疗数据和设备运行记录的，应执行减收政策，减收标准</t>
    </r>
    <r>
      <rPr>
        <sz val="11"/>
        <rFont val="Times New Roman"/>
        <charset val="134"/>
      </rPr>
      <t>100</t>
    </r>
    <r>
      <rPr>
        <sz val="11"/>
        <rFont val="黑体"/>
        <charset val="134"/>
      </rPr>
      <t>元。</t>
    </r>
  </si>
  <si>
    <t>017100000170000</t>
  </si>
  <si>
    <t>远程手术辅助操作费</t>
  </si>
  <si>
    <t>通过计算机平台远程操控手术器械，精准完成手术的全部步骤，或精准完成手术中器官、组织的切除、重建、修复等全部关键步骤。</t>
  </si>
  <si>
    <r>
      <rPr>
        <sz val="12"/>
        <color theme="1"/>
        <rFont val="宋体"/>
        <charset val="134"/>
      </rPr>
      <t>所定价格涵盖设备准备、体位摆放、制定计划、导航、定位、探查、调节、控制机械臂完成手术操作、撤除、处理用物、数据处理与上传存储（含数字方式）等步骤所需的人力资源、</t>
    </r>
    <r>
      <rPr>
        <sz val="12"/>
        <rFont val="宋体"/>
        <charset val="134"/>
      </rPr>
      <t>以及配套使用的器械耗材</t>
    </r>
    <r>
      <rPr>
        <sz val="12"/>
        <color theme="1"/>
        <rFont val="宋体"/>
        <charset val="134"/>
      </rPr>
      <t>、设备运转成本与基本物质资源消耗。</t>
    </r>
  </si>
  <si>
    <r>
      <rPr>
        <sz val="11"/>
        <rFont val="Times New Roman"/>
        <charset val="134"/>
      </rPr>
      <t>1.</t>
    </r>
    <r>
      <rPr>
        <sz val="11"/>
        <rFont val="宋体"/>
        <charset val="134"/>
      </rPr>
      <t>操作过程中不与引导费用、</t>
    </r>
    <r>
      <rPr>
        <sz val="11"/>
        <rFont val="Times New Roman"/>
        <charset val="134"/>
      </rPr>
      <t>“</t>
    </r>
    <r>
      <rPr>
        <sz val="11"/>
        <rFont val="宋体"/>
        <charset val="134"/>
      </rPr>
      <t>手术路径导航辅助操作费</t>
    </r>
    <r>
      <rPr>
        <sz val="11"/>
        <rFont val="Times New Roman"/>
        <charset val="134"/>
      </rPr>
      <t>”“</t>
    </r>
    <r>
      <rPr>
        <sz val="11"/>
        <rFont val="宋体"/>
        <charset val="134"/>
      </rPr>
      <t>手术机械臂辅助操作费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本项目收费标准与主手术对应价格项目挂钩，以患者接受手术的地区价格为基数，按主手术项目价格的</t>
    </r>
    <r>
      <rPr>
        <sz val="11"/>
        <rFont val="Times New Roman"/>
        <charset val="134"/>
      </rPr>
      <t>500%</t>
    </r>
    <r>
      <rPr>
        <sz val="11"/>
        <rFont val="宋体"/>
        <charset val="134"/>
      </rPr>
      <t>计价，每例手术限计价一次，达不到政府指导价的按政府指导价计价，每次计价一类价格封顶</t>
    </r>
    <r>
      <rPr>
        <sz val="11"/>
        <rFont val="Times New Roman"/>
        <charset val="134"/>
      </rPr>
      <t>37</t>
    </r>
    <r>
      <rPr>
        <sz val="11"/>
        <rFont val="宋体"/>
        <charset val="134"/>
      </rPr>
      <t>000元、二类价格封顶</t>
    </r>
    <r>
      <rPr>
        <sz val="11"/>
        <rFont val="Times New Roman"/>
        <charset val="134"/>
      </rPr>
      <t>33000</t>
    </r>
    <r>
      <rPr>
        <sz val="11"/>
        <rFont val="宋体"/>
        <charset val="134"/>
      </rPr>
      <t>元、三类价格封顶</t>
    </r>
    <r>
      <rPr>
        <sz val="11"/>
        <rFont val="Times New Roman"/>
        <charset val="134"/>
      </rPr>
      <t>30000</t>
    </r>
    <r>
      <rPr>
        <sz val="11"/>
        <rFont val="宋体"/>
        <charset val="134"/>
      </rPr>
      <t>元。</t>
    </r>
    <r>
      <rPr>
        <sz val="11"/>
        <rFont val="Times New Roman"/>
        <charset val="134"/>
      </rPr>
      <t xml:space="preserve">
3.</t>
    </r>
    <r>
      <rPr>
        <sz val="11"/>
        <rFont val="黑体"/>
        <charset val="134"/>
      </rPr>
      <t>医疗机构未上传医疗数据和设备运行记录的，应执行减收政策，减收标准</t>
    </r>
    <r>
      <rPr>
        <sz val="11"/>
        <rFont val="Times New Roman"/>
        <charset val="134"/>
      </rPr>
      <t>100</t>
    </r>
    <r>
      <rPr>
        <sz val="11"/>
        <rFont val="黑体"/>
        <charset val="134"/>
      </rPr>
      <t>元。</t>
    </r>
    <r>
      <rPr>
        <sz val="11"/>
        <rFont val="Times New Roman"/>
        <charset val="134"/>
      </rPr>
      <t xml:space="preserve">                         4.</t>
    </r>
    <r>
      <rPr>
        <sz val="11"/>
        <rFont val="宋体"/>
        <charset val="134"/>
      </rPr>
      <t>远程指跨地市且距离超过</t>
    </r>
    <r>
      <rPr>
        <sz val="11"/>
        <rFont val="Times New Roman"/>
        <charset val="134"/>
      </rPr>
      <t>300</t>
    </r>
    <r>
      <rPr>
        <sz val="11"/>
        <rFont val="宋体"/>
        <charset val="134"/>
      </rPr>
      <t>公里。</t>
    </r>
    <r>
      <rPr>
        <sz val="11"/>
        <rFont val="Times New Roman"/>
        <charset val="134"/>
      </rPr>
      <t xml:space="preserve">
  </t>
    </r>
  </si>
  <si>
    <r>
      <rPr>
        <sz val="11"/>
        <color theme="1"/>
        <rFont val="宋体"/>
        <charset val="134"/>
        <scheme val="minor"/>
      </rPr>
      <t>使用说明：
1.5个3D打印项目价格构成里所指的物料消耗，包括但不限于塑料、树脂、金属粉末、生物墨水、细胞等3D打印材料。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所定价格属于政府指导价为最高限价，下浮不限。同时，医疗机构申报的技术改良进步项目，采取“现有项目兼容”方式处理，由省级医疗保障部门明确可对应执行的项目。
3.本立项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运转成本”包括但不限于操作设备、器具及固定资产投入。
4.本立项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5.本立项指南所称“扩展项”，指同一项目下以不同方式提供或在不同场景应用时，只扩展价格项目适用范围、不额外加价的一类子项，子项的价格按主项目执行。
6.本立项指南所称“基本物质资源消耗”，指原则上限于不应或不必要与医疗服务项目分割的易耗品，包括但不限于各类消杀灭菌用品、储存用品、清洁用品、个人防护用品、标签、垃圾处理用品、润滑剂、治疗巾（单）、棉球、棉签、纱布（垫）、普通绷带、固定带、治疗护理盘（包）、普通注射器、护（尿）垫、中单、冲洗工具、备皮工具、耦合剂、无菌罩、软件（版权、开发、购买）成本等。基本物质资源消耗成本计入项目价格，不另行收费。除基本物质资源消耗以外的其他耗材，立项指南落地前价格项目除外内容的可收费医用耗材以及计价说明规定的一次性刀具、一次性光纤，按照实际采购价格零差率销售。
7.本立项指南价格构成中所称“穿刺”为主项操作涉及的必要穿刺技术，价格构成中的穿刺操作不可收取相关费用；独立穿刺项目可按相应治疗价格项目收取。
8.本立项指南中涉及“包括……”“…… 等”的，属于开放型表述，所指对象不仅局限于表述中列明的事项，也包括未列明的同类事项。
9.本立项指南所设立价格项目为通用项目，已在其他类别立项指南特定学科中单独设立价格项目的，优先执行特定学科的价格项目。
10.医疗机构开展相关“医学3D重建辅助操作”“手术路径导航辅助操作”“手术机械臂辅助操作”“远程手术辅助操作”的，需保存并上传符合要求的医疗数据和设备运行记录，未提供上传数据和存储服务的，执行减收政策，减收标准100元。远程手术辅助操作费收费标准与主手术对应价格项目挂钩，以患者接受手术的地区价格为基数计费，</t>
    </r>
    <r>
      <rPr>
        <b/>
        <sz val="11"/>
        <color theme="1"/>
        <rFont val="宋体"/>
        <charset val="134"/>
        <scheme val="minor"/>
      </rPr>
      <t>患者接受手术的地区指的是患者办理门诊、住院手续所在地区</t>
    </r>
    <r>
      <rPr>
        <sz val="11"/>
        <color theme="1"/>
        <rFont val="宋体"/>
        <charset val="134"/>
        <scheme val="minor"/>
      </rPr>
      <t>。
11.临床实践中，手术和治疗的操作多需辅助操作技术伴随进行，“医疗服务价格项目立项指南”中，对于应用辅助操作技术的手术或治疗合并设置了专门项目的，医疗机构按照立项指南专门项目收费，不得重复收取辅助操作费。例如，“心脏直视消融费”的价格构成已包含射频消融，不得重复收取“射频辅助操作费”;对于应用辅助操作技术的手术或治疗未合并设置专门项目的，医疗机构按照“手术/治疗价格”+“辅助操作费”的方式收费，无需另行申报新增医疗服务价格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</si>
</sst>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1"/>
      <color theme="1"/>
      <name val="宋体"/>
      <charset val="134"/>
      <scheme val="minor"/>
    </font>
    <font>
      <sz val="12"/>
      <color theme="1"/>
      <name val="宋体"/>
      <charset val="134"/>
      <scheme val="minor"/>
    </font>
    <font>
      <sz val="28"/>
      <color theme="1"/>
      <name val="宋体"/>
      <charset val="134"/>
      <scheme val="minor"/>
    </font>
    <font>
      <b/>
      <sz val="12"/>
      <color theme="1"/>
      <name val="宋体"/>
      <charset val="134"/>
      <scheme val="minor"/>
    </font>
    <font>
      <sz val="16"/>
      <color theme="1"/>
      <name val="宋体"/>
      <charset val="134"/>
      <scheme val="minor"/>
    </font>
    <font>
      <sz val="16"/>
      <name val="宋体"/>
      <charset val="134"/>
      <scheme val="minor"/>
    </font>
    <font>
      <sz val="14"/>
      <color theme="1"/>
      <name val="宋体"/>
      <charset val="134"/>
      <scheme val="minor"/>
    </font>
    <font>
      <sz val="14"/>
      <name val="宋体"/>
      <charset val="134"/>
      <scheme val="minor"/>
    </font>
    <font>
      <sz val="14"/>
      <color theme="1"/>
      <name val="Times New Roman"/>
      <charset val="134"/>
    </font>
    <font>
      <sz val="9"/>
      <color theme="1"/>
      <name val="宋体"/>
      <charset val="134"/>
      <scheme val="minor"/>
    </font>
    <font>
      <sz val="12"/>
      <color theme="1"/>
      <name val="黑体"/>
      <charset val="134"/>
    </font>
    <font>
      <sz val="12"/>
      <name val="宋体"/>
      <charset val="134"/>
      <scheme val="minor"/>
    </font>
    <font>
      <b/>
      <sz val="14"/>
      <color theme="1"/>
      <name val="方正小标宋简体"/>
      <charset val="134"/>
    </font>
    <font>
      <b/>
      <sz val="12"/>
      <name val="仿宋_GB2312"/>
      <charset val="134"/>
    </font>
    <font>
      <sz val="12"/>
      <color theme="1"/>
      <name val="Times New Roman"/>
      <charset val="134"/>
    </font>
    <font>
      <sz val="12"/>
      <name val="Times New Roman"/>
      <charset val="134"/>
    </font>
    <font>
      <sz val="12"/>
      <name val="宋体"/>
      <charset val="134"/>
    </font>
    <font>
      <sz val="12"/>
      <color theme="1"/>
      <name val="宋体"/>
      <charset val="134"/>
    </font>
    <font>
      <b/>
      <sz val="10"/>
      <color rgb="FF000000"/>
      <name val="仿宋_GB2312"/>
      <charset val="134"/>
    </font>
    <font>
      <b/>
      <sz val="11"/>
      <name val="仿宋_GB2312"/>
      <charset val="134"/>
    </font>
    <font>
      <sz val="11"/>
      <color theme="1"/>
      <name val="黑体"/>
      <charset val="134"/>
    </font>
    <font>
      <sz val="11"/>
      <name val="宋体"/>
      <charset val="134"/>
    </font>
    <font>
      <b/>
      <sz val="11"/>
      <name val="宋体"/>
      <charset val="134"/>
    </font>
    <font>
      <sz val="11"/>
      <color theme="1"/>
      <name val="Times New Roman"/>
      <charset val="134"/>
    </font>
    <font>
      <sz val="11"/>
      <name val="Times New Roman"/>
      <charset val="134"/>
    </font>
    <font>
      <sz val="11"/>
      <color theme="1"/>
      <name val="宋体"/>
      <charset val="134"/>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宋体"/>
      <charset val="134"/>
      <scheme val="minor"/>
    </font>
    <font>
      <sz val="11"/>
      <name val="黑体"/>
      <charset val="134"/>
    </font>
    <font>
      <strike/>
      <sz val="12"/>
      <name val="宋体"/>
      <charset val="134"/>
    </font>
    <font>
      <b/>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3"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 applyNumberFormat="0" applyFill="0" applyAlignment="0" applyProtection="0">
      <alignment vertical="center"/>
    </xf>
    <xf numFmtId="0" fontId="38" fillId="0" borderId="4" applyNumberFormat="0" applyFill="0" applyAlignment="0" applyProtection="0">
      <alignment vertical="center"/>
    </xf>
    <xf numFmtId="0" fontId="30" fillId="9" borderId="0" applyNumberFormat="0" applyBorder="0" applyAlignment="0" applyProtection="0">
      <alignment vertical="center"/>
    </xf>
    <xf numFmtId="0" fontId="33" fillId="0" borderId="5" applyNumberFormat="0" applyFill="0" applyAlignment="0" applyProtection="0">
      <alignment vertical="center"/>
    </xf>
    <xf numFmtId="0" fontId="30" fillId="10" borderId="0" applyNumberFormat="0" applyBorder="0" applyAlignment="0" applyProtection="0">
      <alignment vertical="center"/>
    </xf>
    <xf numFmtId="0" fontId="39" fillId="11" borderId="6" applyNumberFormat="0" applyAlignment="0" applyProtection="0">
      <alignment vertical="center"/>
    </xf>
    <xf numFmtId="0" fontId="40" fillId="11" borderId="2" applyNumberFormat="0" applyAlignment="0" applyProtection="0">
      <alignment vertical="center"/>
    </xf>
    <xf numFmtId="0" fontId="41" fillId="12" borderId="7"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8" applyNumberFormat="0" applyFill="0" applyAlignment="0" applyProtection="0">
      <alignment vertical="center"/>
    </xf>
    <xf numFmtId="0" fontId="43" fillId="0" borderId="9"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vertical="center" wrapText="1"/>
    </xf>
    <xf numFmtId="9" fontId="1" fillId="0" borderId="0" xfId="11"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vertical="center" wrapText="1"/>
    </xf>
    <xf numFmtId="0" fontId="1" fillId="0" borderId="0" xfId="0" applyFont="1" applyAlignment="1">
      <alignment vertical="center" wrapText="1"/>
    </xf>
    <xf numFmtId="0" fontId="11" fillId="0" borderId="0" xfId="0" applyFont="1" applyAlignment="1">
      <alignment horizontal="left" vertical="center" wrapText="1"/>
    </xf>
    <xf numFmtId="0" fontId="1" fillId="0" borderId="0" xfId="0" applyFont="1" applyAlignment="1">
      <alignment horizontal="left" vertical="center" wrapText="1"/>
    </xf>
    <xf numFmtId="0" fontId="1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pplyAlignment="1">
      <alignment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0" fillId="0" borderId="0" xfId="0" applyFont="1" applyBorder="1" applyAlignment="1">
      <alignment horizontal="left" vertical="center" wrapText="1"/>
    </xf>
    <xf numFmtId="0" fontId="14" fillId="0" borderId="0" xfId="0" applyFont="1" applyAlignment="1">
      <alignment horizontal="right" vertical="center" wrapText="1"/>
    </xf>
    <xf numFmtId="9" fontId="1" fillId="0" borderId="0" xfId="11" applyFont="1" applyAlignment="1">
      <alignment horizontal="center" vertical="center"/>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9" fontId="3" fillId="0" borderId="0" xfId="11" applyFont="1" applyFill="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vertical="center" wrapText="1"/>
    </xf>
    <xf numFmtId="0" fontId="1" fillId="0" borderId="1" xfId="0" applyFont="1" applyBorder="1">
      <alignment vertical="center"/>
    </xf>
    <xf numFmtId="0" fontId="1" fillId="0" borderId="1" xfId="0" applyFont="1" applyFill="1" applyBorder="1" applyAlignment="1">
      <alignment horizontal="center" vertical="center"/>
    </xf>
    <xf numFmtId="9" fontId="1" fillId="0" borderId="1" xfId="11" applyNumberFormat="1" applyFont="1" applyFill="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vertical="center" wrapText="1"/>
    </xf>
    <xf numFmtId="0" fontId="1" fillId="0" borderId="1" xfId="0" applyFont="1" applyBorder="1" applyAlignment="1">
      <alignment horizontal="center" vertical="center"/>
    </xf>
    <xf numFmtId="0" fontId="23" fillId="0" borderId="1" xfId="0" applyFont="1" applyBorder="1" applyAlignment="1">
      <alignment vertical="center" wrapText="1"/>
    </xf>
    <xf numFmtId="0" fontId="21" fillId="0" borderId="1" xfId="0" applyFont="1" applyBorder="1" applyAlignment="1">
      <alignment horizontal="center" vertical="center" wrapText="1"/>
    </xf>
    <xf numFmtId="0" fontId="11" fillId="0" borderId="1" xfId="0" applyFont="1" applyBorder="1">
      <alignment vertical="center"/>
    </xf>
    <xf numFmtId="0" fontId="11" fillId="0" borderId="1" xfId="0" applyFont="1" applyFill="1" applyBorder="1" applyAlignment="1">
      <alignment vertical="center"/>
    </xf>
    <xf numFmtId="9" fontId="11" fillId="0" borderId="1" xfId="11" applyNumberFormat="1" applyFont="1" applyFill="1" applyBorder="1" applyAlignment="1">
      <alignment vertical="center"/>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25" fillId="0" borderId="1" xfId="0" applyFont="1" applyBorder="1" applyAlignment="1">
      <alignment vertical="center" wrapText="1"/>
    </xf>
    <xf numFmtId="0" fontId="1" fillId="0" borderId="1" xfId="0" applyFont="1" applyFill="1" applyBorder="1">
      <alignment vertical="center"/>
    </xf>
    <xf numFmtId="0" fontId="9" fillId="0" borderId="0" xfId="0" applyFont="1" applyAlignment="1">
      <alignment horizontal="center" vertical="center"/>
    </xf>
    <xf numFmtId="0" fontId="26" fillId="0" borderId="0" xfId="0" applyFont="1" applyFill="1" applyAlignment="1">
      <alignment horizontal="center" vertical="center" wrapText="1"/>
    </xf>
    <xf numFmtId="0" fontId="14" fillId="0" borderId="1" xfId="0" applyFont="1" applyBorder="1" applyAlignment="1" quotePrefix="1">
      <alignment horizontal="center" vertical="center" wrapText="1"/>
    </xf>
    <xf numFmtId="0" fontId="15"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 fillId="0" borderId="1"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026\&#39033;&#30446;&#31649;&#29702;2026\&#20215;&#26684;&#39033;&#30446;&#32534;&#30721;\&#25163;&#26415;&#21644;&#27835;&#30103;&#36741;&#21161;&#25805;&#20316;&#31867;&#21307;&#30103;&#26381;&#21153;&#20215;&#26684;&#39033;&#30446;&#31435;&#39033;&#25351;&#21335;&#65288;&#21547;&#32534;&#30721;&#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5163;&#26415;&#21644;&#27835;&#30103;&#36741;&#21161;&#25805;&#20316;&#31867;&#21307;&#30103;&#26381;&#21153;&#20215;&#26684;&#39033;&#30446; (&#19987;&#23478;&#35780;&#23457;&#32467;&#2652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稿"/>
    </sheetNames>
    <sheetDataSet>
      <sheetData sheetId="0" refreshError="1">
        <row r="3">
          <cell r="B3" t="str">
            <v>项目编码</v>
          </cell>
          <cell r="C3" t="str">
            <v>项目名称</v>
          </cell>
        </row>
        <row r="4">
          <cell r="B4" t="str">
            <v>017500000010000</v>
          </cell>
          <cell r="C4" t="str">
            <v>医学3D重建辅助操作费</v>
          </cell>
        </row>
        <row r="5">
          <cell r="B5" t="str">
            <v>017500000020000</v>
          </cell>
          <cell r="C5" t="str">
            <v>医学3D模型打印辅助操作费</v>
          </cell>
        </row>
        <row r="6">
          <cell r="B6" t="str">
            <v>017500000030000</v>
          </cell>
          <cell r="C6" t="str">
            <v>医学3D导板打印辅助操作费</v>
          </cell>
        </row>
        <row r="7">
          <cell r="B7" t="str">
            <v>017500000040000</v>
          </cell>
          <cell r="C7" t="str">
            <v>生物3D打印（组织）辅助操作费</v>
          </cell>
        </row>
        <row r="8">
          <cell r="B8" t="str">
            <v>017500000050000</v>
          </cell>
          <cell r="C8" t="str">
            <v>生物3D打印（血管）辅助操作费</v>
          </cell>
        </row>
        <row r="9">
          <cell r="B9" t="str">
            <v>017500000060000</v>
          </cell>
          <cell r="C9" t="str">
            <v>生物3D打印（器官）辅助操作费</v>
          </cell>
        </row>
        <row r="10">
          <cell r="B10" t="str">
            <v>017300000010000</v>
          </cell>
          <cell r="C10" t="str">
            <v>示踪辅助操作费（阴性显示）</v>
          </cell>
        </row>
        <row r="11">
          <cell r="B11" t="str">
            <v>017300000020000</v>
          </cell>
          <cell r="C11" t="str">
            <v>示踪辅助操作费（阳性显示）</v>
          </cell>
        </row>
        <row r="12">
          <cell r="B12" t="str">
            <v>017100000010000</v>
          </cell>
          <cell r="C12" t="str">
            <v>术中显微成像辅助操作费</v>
          </cell>
        </row>
        <row r="13">
          <cell r="B13" t="str">
            <v>17100000010001</v>
          </cell>
          <cell r="C13" t="str">
            <v>术中显微成像辅助操作费-术中扫频光学相干断层扫描成像辅助操作（加收20%）</v>
          </cell>
        </row>
        <row r="14">
          <cell r="B14" t="str">
            <v>017100000020000</v>
          </cell>
          <cell r="C14" t="str">
            <v>术中立体成像辅助操作费</v>
          </cell>
        </row>
        <row r="15">
          <cell r="B15" t="str">
            <v>017400000020000</v>
          </cell>
          <cell r="C15" t="str">
            <v>手术路径导航辅助操作费</v>
          </cell>
        </row>
        <row r="16">
          <cell r="B16" t="str">
            <v>017100000030000</v>
          </cell>
          <cell r="C16" t="str">
            <v>超声切割刀辅助操作费</v>
          </cell>
        </row>
        <row r="17">
          <cell r="B17" t="str">
            <v>017100000040000</v>
          </cell>
          <cell r="C17" t="str">
            <v>超声吸引刀辅助操作费</v>
          </cell>
        </row>
        <row r="18">
          <cell r="B18" t="str">
            <v>017100000050000</v>
          </cell>
          <cell r="C18" t="str">
            <v>电刀辅助操作费</v>
          </cell>
        </row>
        <row r="19">
          <cell r="B19" t="str">
            <v>017100000060000</v>
          </cell>
          <cell r="C19" t="str">
            <v>等离子刀辅助操作费</v>
          </cell>
        </row>
        <row r="20">
          <cell r="B20" t="str">
            <v>17100000060100</v>
          </cell>
          <cell r="C20" t="str">
            <v>等离子刀辅助操作费-氩等离子刀（扩展）</v>
          </cell>
        </row>
        <row r="21">
          <cell r="B21" t="str">
            <v>017100000070000</v>
          </cell>
          <cell r="C21" t="str">
            <v>电磁刀辅助操作费</v>
          </cell>
        </row>
        <row r="22">
          <cell r="B22" t="str">
            <v>017100000080000</v>
          </cell>
          <cell r="C22" t="str">
            <v>激光辅助操作费</v>
          </cell>
        </row>
        <row r="23">
          <cell r="B23" t="str">
            <v>017100000090000</v>
          </cell>
          <cell r="C23" t="str">
            <v>飞秒激光辅助操作费</v>
          </cell>
        </row>
        <row r="24">
          <cell r="B24" t="str">
            <v>017100000100000</v>
          </cell>
          <cell r="C24" t="str">
            <v>准分子激光辅助操作费</v>
          </cell>
        </row>
        <row r="25">
          <cell r="B25" t="str">
            <v>017100000110000</v>
          </cell>
          <cell r="C25" t="str">
            <v>射频辅助操作费</v>
          </cell>
        </row>
        <row r="26">
          <cell r="B26" t="str">
            <v>017100000120000</v>
          </cell>
          <cell r="C26" t="str">
            <v>微波辅助操作费</v>
          </cell>
        </row>
        <row r="27">
          <cell r="B27" t="str">
            <v>017100000130000</v>
          </cell>
          <cell r="C27" t="str">
            <v>冷冻辅助操作费</v>
          </cell>
        </row>
        <row r="28">
          <cell r="B28" t="str">
            <v>017200000010000</v>
          </cell>
          <cell r="C28" t="str">
            <v>微动力辅助操作费</v>
          </cell>
        </row>
        <row r="29">
          <cell r="B29" t="str">
            <v>017200000020000</v>
          </cell>
          <cell r="C29" t="str">
            <v>微动力辅助操作费（口腔）</v>
          </cell>
        </row>
        <row r="30">
          <cell r="B30" t="str">
            <v>017100000140000</v>
          </cell>
          <cell r="C30" t="str">
            <v>水动力辅助操作费</v>
          </cell>
        </row>
        <row r="31">
          <cell r="B31" t="str">
            <v>017300000030000</v>
          </cell>
          <cell r="C31" t="str">
            <v>X线透视引导辅助操作费（平扫）</v>
          </cell>
        </row>
        <row r="32">
          <cell r="B32" t="str">
            <v>017300000040000</v>
          </cell>
          <cell r="C32" t="str">
            <v>X线透视引导辅助操作费（机械臂-二维成像）</v>
          </cell>
        </row>
        <row r="33">
          <cell r="B33" t="str">
            <v>017300000050000</v>
          </cell>
          <cell r="C33" t="str">
            <v>X线透视引导辅助操作费（机械臂-三维成像）</v>
          </cell>
        </row>
        <row r="34">
          <cell r="B34" t="str">
            <v>017300000060000</v>
          </cell>
          <cell r="C34" t="str">
            <v>X线透视引导辅助操作费（数字减影）</v>
          </cell>
        </row>
        <row r="35">
          <cell r="B35" t="str">
            <v>017300000070000</v>
          </cell>
          <cell r="C35" t="str">
            <v>计算机体层扫描引导辅助操作费</v>
          </cell>
        </row>
        <row r="36">
          <cell r="B36" t="str">
            <v>017300000080000</v>
          </cell>
          <cell r="C36" t="str">
            <v>磁共振引导辅助操作费</v>
          </cell>
        </row>
        <row r="37">
          <cell r="B37" t="str">
            <v>017300000090000</v>
          </cell>
          <cell r="C37" t="str">
            <v>超声引导辅助操作费（治疗）</v>
          </cell>
        </row>
        <row r="38">
          <cell r="B38" t="str">
            <v>17300000090001</v>
          </cell>
          <cell r="C38" t="str">
            <v>超声引导辅助操作费（治疗）-彩色多普勒超声（加收100%）</v>
          </cell>
        </row>
        <row r="39">
          <cell r="B39" t="str">
            <v>17300000090011</v>
          </cell>
          <cell r="C39" t="str">
            <v>超声引导辅助操作费（治疗）-便携式超声引导（减收15元）</v>
          </cell>
        </row>
        <row r="40">
          <cell r="B40" t="str">
            <v>017300000100000 超声引导辅助操作费（手术）</v>
          </cell>
          <cell r="C40" t="str">
            <v>超声引导辅助操作费（手术）</v>
          </cell>
        </row>
        <row r="41">
          <cell r="B41" t="str">
            <v>17300000100001</v>
          </cell>
          <cell r="C41" t="str">
            <v>超声引导辅助操作费（手术）-彩色多普勒超声（加收100%）</v>
          </cell>
        </row>
        <row r="42">
          <cell r="B42" t="str">
            <v>17300000100011</v>
          </cell>
          <cell r="C42" t="str">
            <v>超声引导辅助操作费（手术）-便携式超声引导（减收50元）</v>
          </cell>
        </row>
        <row r="43">
          <cell r="B43" t="str">
            <v>017400000010000</v>
          </cell>
          <cell r="C43" t="str">
            <v>手术机械臂辅助操作费（导航）</v>
          </cell>
        </row>
        <row r="44">
          <cell r="B44" t="str">
            <v>017100000150000</v>
          </cell>
          <cell r="C44" t="str">
            <v>手术机械臂辅助操作费（参与执行）</v>
          </cell>
        </row>
        <row r="45">
          <cell r="B45" t="str">
            <v>017100000160000</v>
          </cell>
          <cell r="C45" t="str">
            <v>手术机械臂辅助操作费（精准执行）</v>
          </cell>
        </row>
        <row r="46">
          <cell r="B46" t="str">
            <v>017100000170000</v>
          </cell>
          <cell r="C46" t="str">
            <v>远程手术辅助操作费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B3" t="str">
            <v>项目编码</v>
          </cell>
          <cell r="C3" t="str">
            <v>项目名称</v>
          </cell>
          <cell r="D3" t="str">
            <v>服务产出</v>
          </cell>
          <cell r="E3" t="str">
            <v>价格构成</v>
          </cell>
          <cell r="F3" t="str">
            <v>加收项</v>
          </cell>
          <cell r="G3" t="str">
            <v>扩展项</v>
          </cell>
          <cell r="H3" t="str">
            <v>计价单位</v>
          </cell>
          <cell r="I3" t="str">
            <v>计价说明</v>
          </cell>
          <cell r="J3" t="str">
            <v>一类价格</v>
          </cell>
          <cell r="K3" t="str">
            <v>二类价格</v>
          </cell>
          <cell r="L3" t="str">
            <v>三类价格</v>
          </cell>
          <cell r="M3" t="str">
            <v>原湖南项目编码</v>
          </cell>
          <cell r="N3" t="str">
            <v>原湖南项目名称</v>
          </cell>
          <cell r="O3" t="str">
            <v>原支付分类</v>
          </cell>
          <cell r="P3" t="str">
            <v>原自付比例</v>
          </cell>
          <cell r="Q3" t="str">
            <v>参考支付分类</v>
          </cell>
          <cell r="R3" t="str">
            <v>参考自付比例</v>
          </cell>
          <cell r="S3" t="str">
            <v>支付分类</v>
          </cell>
          <cell r="T3" t="str">
            <v>自付比例</v>
          </cell>
        </row>
        <row r="4">
          <cell r="J4" t="str">
            <v>价格单位：元</v>
          </cell>
        </row>
        <row r="5">
          <cell r="B5" t="str">
            <v>017500000010000</v>
          </cell>
          <cell r="C5" t="str">
            <v>医学3D重建辅助操作费</v>
          </cell>
          <cell r="D5" t="str">
            <v>通过数字技术、人工智能技术等将患者影像检查结果构建虚拟3D模型，满足术前规划、导板设计、手术预演、可植入假体制作等需要。</v>
          </cell>
          <cell r="E5" t="str">
            <v>所定价格涵盖计算软件或人工智能建模、协助医生提前预演手术操作并研判手术效果、数据处理与上传存储（含数字方式）等步骤所需的人力资源、设备运转成本与基本物质资源消耗。</v>
          </cell>
        </row>
        <row r="5">
          <cell r="H5" t="str">
            <v>次</v>
          </cell>
          <cell r="I5" t="str">
            <v>1.医疗机构未上传医疗数据和设备运行记录的，应执行减收政策，减收标准100元。
2.口腔种植类的按“医学3D建模（口腔）”收费</v>
          </cell>
          <cell r="J5">
            <v>280</v>
          </cell>
          <cell r="K5">
            <v>250</v>
          </cell>
          <cell r="L5">
            <v>225</v>
          </cell>
          <cell r="M5" t="str">
            <v>013105170040000</v>
          </cell>
          <cell r="N5" t="str">
            <v>医学3D建模（口腔）</v>
          </cell>
          <cell r="O5" t="str">
            <v>丙类</v>
          </cell>
          <cell r="P5">
            <v>1</v>
          </cell>
          <cell r="Q5" t="str">
            <v>丙类</v>
          </cell>
          <cell r="R5">
            <v>1</v>
          </cell>
          <cell r="S5" t="str">
            <v>丙类</v>
          </cell>
          <cell r="T5">
            <v>1</v>
          </cell>
        </row>
        <row r="6">
          <cell r="B6" t="str">
            <v>017500000020000</v>
          </cell>
          <cell r="C6" t="str">
            <v>医学3D模型打印辅助操作费</v>
          </cell>
          <cell r="D6" t="str">
            <v>通过增材制造技术将虚拟3D模型制备成仅具有病情诊断、手术规划功能的实体模型。</v>
          </cell>
          <cell r="E6" t="str">
            <v>所定价格涵盖模型接收、材料准备、3D打印、实时监控、取出、去除支撑、固化、表面处理等步骤所需的人力资源、设备运转成本、物料消耗与基本物质资源消耗。</v>
          </cell>
        </row>
        <row r="6">
          <cell r="H6" t="str">
            <v>件</v>
          </cell>
          <cell r="I6" t="str">
            <v>口腔种植类的按“医学3D模型打印（口腔）”收费；不得同时收取手术规划辅助器具、导板、导航材料等相关耗材。</v>
          </cell>
          <cell r="J6">
            <v>450</v>
          </cell>
          <cell r="K6">
            <v>400</v>
          </cell>
          <cell r="L6">
            <v>360</v>
          </cell>
          <cell r="M6" t="str">
            <v>013105230020000</v>
          </cell>
          <cell r="N6" t="str">
            <v>医学3D模型打印（口腔）</v>
          </cell>
          <cell r="O6" t="str">
            <v>丙类</v>
          </cell>
          <cell r="P6">
            <v>1</v>
          </cell>
          <cell r="Q6" t="str">
            <v>丙类</v>
          </cell>
          <cell r="R6">
            <v>1</v>
          </cell>
          <cell r="S6" t="str">
            <v>丙类</v>
          </cell>
          <cell r="T6">
            <v>1</v>
          </cell>
        </row>
        <row r="7">
          <cell r="B7" t="str">
            <v>017500000030000</v>
          </cell>
          <cell r="C7" t="str">
            <v>医学3D导板打印辅助操作费</v>
          </cell>
          <cell r="D7" t="str">
            <v>通过增材制造技术将虚拟3D模型制备成作用于手术部位、确保手术器械或植（介）入物精准到达预定位置的实物模板。</v>
          </cell>
          <cell r="E7" t="str">
            <v>所定价格涵盖模型接收、材料准备、3D打印、实时监控、取出、去除支撑、固化、表面处理等步骤所需的人力资源、设备运转成本、物料消耗与基本物质资源消耗。</v>
          </cell>
        </row>
        <row r="7">
          <cell r="H7" t="str">
            <v>件</v>
          </cell>
          <cell r="I7" t="str">
            <v>口腔种植类的按“医学3D导板打印（口腔）“收费；不得同时收取手术规划辅助器具、导板、导航材料等相关耗材。</v>
          </cell>
          <cell r="J7">
            <v>1500</v>
          </cell>
          <cell r="K7">
            <v>1300</v>
          </cell>
          <cell r="L7">
            <v>1040</v>
          </cell>
          <cell r="M7" t="str">
            <v>013105230030000</v>
          </cell>
          <cell r="N7" t="str">
            <v>医学3D导板打印（口腔）</v>
          </cell>
          <cell r="O7" t="str">
            <v>丙类</v>
          </cell>
          <cell r="P7">
            <v>1</v>
          </cell>
          <cell r="Q7" t="str">
            <v>丙类</v>
          </cell>
          <cell r="R7">
            <v>1</v>
          </cell>
          <cell r="S7" t="str">
            <v>丙类</v>
          </cell>
          <cell r="T7">
            <v>1</v>
          </cell>
        </row>
        <row r="8">
          <cell r="B8" t="str">
            <v>017500000040000</v>
          </cell>
          <cell r="C8" t="str">
            <v>生物3D打印（组织）辅助操作费</v>
          </cell>
          <cell r="D8" t="str">
            <v>通过生物打印技术将3D模型制作成用于治疗或辅助治疗的仿生生物组织。</v>
          </cell>
          <cell r="E8" t="str">
            <v>所定价格涵盖模型接收、材料准备、3D打印、实时监控、取出等步骤所需的人力资源、设备运转成本、物料消耗与基本物质资源消耗。</v>
          </cell>
        </row>
        <row r="8">
          <cell r="H8" t="str">
            <v>件</v>
          </cell>
          <cell r="I8" t="str">
            <v>不得同时收取人工组织\人工生物组织等相关耗材。每增加1件按60%叠加计价，加收后的总费用一类价格每次最高不超过8320元、二类价格每次最高不超过7280元、三类价格每次最高不超过6240元。</v>
          </cell>
          <cell r="J8">
            <v>1600</v>
          </cell>
          <cell r="K8">
            <v>1400</v>
          </cell>
          <cell r="L8">
            <v>1200</v>
          </cell>
          <cell r="M8" t="str">
            <v>无</v>
          </cell>
          <cell r="N8" t="str">
            <v>无</v>
          </cell>
          <cell r="O8" t="str">
            <v>丙类</v>
          </cell>
          <cell r="P8">
            <v>1</v>
          </cell>
          <cell r="Q8" t="str">
            <v>丙类</v>
          </cell>
          <cell r="R8">
            <v>1</v>
          </cell>
          <cell r="S8" t="str">
            <v>丙类</v>
          </cell>
          <cell r="T8">
            <v>1</v>
          </cell>
        </row>
        <row r="9">
          <cell r="B9" t="str">
            <v>017500000050000</v>
          </cell>
          <cell r="C9" t="str">
            <v>生物3D打印（血管）辅助操作费</v>
          </cell>
          <cell r="D9" t="str">
            <v>通过生物打印技术将3D模型制作成用于治疗或辅助治疗的仿生生物血管。</v>
          </cell>
          <cell r="E9" t="str">
            <v>所定价格涵盖模型接收、材料准备、3D打印、实时监控、取出等步骤所需的人力资源、设备运转成本、物料消耗与基本物质资源消耗。</v>
          </cell>
        </row>
        <row r="9">
          <cell r="H9" t="str">
            <v>件</v>
          </cell>
          <cell r="I9" t="str">
            <v>不得同时收取人工血管、人工生物血管等相关耗材。</v>
          </cell>
          <cell r="J9">
            <v>7000</v>
          </cell>
          <cell r="K9">
            <v>5600</v>
          </cell>
          <cell r="L9">
            <v>5000</v>
          </cell>
          <cell r="M9" t="str">
            <v>无</v>
          </cell>
          <cell r="N9" t="str">
            <v>无</v>
          </cell>
          <cell r="O9" t="str">
            <v>丙类</v>
          </cell>
          <cell r="P9">
            <v>1</v>
          </cell>
          <cell r="Q9" t="str">
            <v>丙类</v>
          </cell>
          <cell r="R9">
            <v>1</v>
          </cell>
          <cell r="S9" t="str">
            <v>丙类</v>
          </cell>
          <cell r="T9">
            <v>1</v>
          </cell>
        </row>
        <row r="10">
          <cell r="B10" t="str">
            <v>017500000060000</v>
          </cell>
          <cell r="C10" t="str">
            <v>生物3D打印（器官）辅助操作费</v>
          </cell>
          <cell r="D10" t="str">
            <v>通过生物打印技术将3D模型制作成用于治疗或辅助治疗的仿生生物器官。</v>
          </cell>
          <cell r="E10" t="str">
            <v>所定价格涵盖模型接收、材料准备、3D打印、实时监控、取出等步骤所需的人力资源、设备运转成本、物料消耗与基本物质资源消耗。</v>
          </cell>
        </row>
        <row r="10">
          <cell r="H10" t="str">
            <v>件</v>
          </cell>
          <cell r="I10" t="str">
            <v>1.不得同时收取人工器官、人工生物器官等相关耗材。2.待产品获批上市后，执行市场调节价一段时间再制定政府指导价。</v>
          </cell>
          <cell r="J10" t="str">
            <v>市场调节价</v>
          </cell>
        </row>
        <row r="10">
          <cell r="M10" t="str">
            <v>无</v>
          </cell>
          <cell r="N10" t="str">
            <v>无</v>
          </cell>
          <cell r="O10" t="str">
            <v>丙类</v>
          </cell>
          <cell r="P10">
            <v>1</v>
          </cell>
          <cell r="Q10" t="str">
            <v>丙类</v>
          </cell>
          <cell r="R10">
            <v>1</v>
          </cell>
          <cell r="S10" t="str">
            <v>丙类</v>
          </cell>
          <cell r="T10">
            <v>1</v>
          </cell>
        </row>
        <row r="11">
          <cell r="B11" t="str">
            <v>017300000010000</v>
          </cell>
          <cell r="C11" t="str">
            <v>示踪辅助操作费（阴性显示）</v>
          </cell>
          <cell r="D11" t="str">
            <v>通过各种方式引入示踪品，降低目标区域的信号强度，确定病变位置和范围。</v>
          </cell>
          <cell r="E11" t="str">
            <v>所定价格涵盖消毒、引入示踪品、识别目标区域、处理用物等步骤所需的人力资源、设备运转成本与基本物质资源消耗。</v>
          </cell>
        </row>
        <row r="11">
          <cell r="H11" t="str">
            <v>次</v>
          </cell>
        </row>
        <row r="11">
          <cell r="J11">
            <v>350</v>
          </cell>
          <cell r="K11">
            <v>310</v>
          </cell>
          <cell r="L11">
            <v>280</v>
          </cell>
          <cell r="M11" t="str">
            <v>无</v>
          </cell>
          <cell r="N11" t="str">
            <v>无</v>
          </cell>
          <cell r="O11" t="str">
            <v>丙类</v>
          </cell>
          <cell r="P11">
            <v>1</v>
          </cell>
          <cell r="Q11" t="str">
            <v>丙类</v>
          </cell>
          <cell r="R11">
            <v>1</v>
          </cell>
          <cell r="S11" t="str">
            <v>丙类</v>
          </cell>
          <cell r="T11">
            <v>1</v>
          </cell>
        </row>
        <row r="12">
          <cell r="B12" t="str">
            <v>017300000020000</v>
          </cell>
          <cell r="C12" t="str">
            <v>示踪辅助操作费（阳性显示）</v>
          </cell>
          <cell r="D12" t="str">
            <v>通过各种方式引入示踪品，增强目标区域的信号强度，确定病变位置和范围。</v>
          </cell>
          <cell r="E12" t="str">
            <v>所定价格涵盖消毒、引入示踪品、识别目标区域、处理用物等步骤所需的人力资源、设备运转成本与基本物质资源消耗。</v>
          </cell>
        </row>
        <row r="12">
          <cell r="H12" t="str">
            <v>次</v>
          </cell>
        </row>
        <row r="12">
          <cell r="J12">
            <v>350</v>
          </cell>
          <cell r="K12">
            <v>310</v>
          </cell>
          <cell r="L12">
            <v>280</v>
          </cell>
          <cell r="M12" t="str">
            <v>无</v>
          </cell>
          <cell r="N12" t="str">
            <v>无</v>
          </cell>
          <cell r="O12" t="str">
            <v>丙类</v>
          </cell>
          <cell r="P12">
            <v>1</v>
          </cell>
          <cell r="Q12" t="str">
            <v>丙类</v>
          </cell>
          <cell r="R12">
            <v>1</v>
          </cell>
          <cell r="S12" t="str">
            <v>丙类</v>
          </cell>
          <cell r="T12">
            <v>1</v>
          </cell>
        </row>
        <row r="13">
          <cell r="B13" t="str">
            <v>017100000010000</v>
          </cell>
          <cell r="C13" t="str">
            <v>术中显微成像辅助操作费</v>
          </cell>
          <cell r="D13" t="str">
            <v>通过光学和成像等系统，术中放大细微结构或病灶组织，辅助完成手术。</v>
          </cell>
          <cell r="E13" t="str">
            <v>所定价格涵盖设备准备、辅助显示、撤除、处理用物等步骤所需的人力资源、设备运转成本与基本物质资源消耗。</v>
          </cell>
          <cell r="F13" t="str">
            <v>01术中扫频光学相干断层扫描成像辅助操作</v>
          </cell>
        </row>
        <row r="13">
          <cell r="H13" t="str">
            <v>次</v>
          </cell>
          <cell r="I13" t="str">
            <v>仅提供照明、直接放大成像功能的通用型显微设备，纳入眼科、口腔等相关医疗服务价格项目价格构成，不再收取“术中显微成像辅助操作费”。</v>
          </cell>
          <cell r="J13">
            <v>330</v>
          </cell>
          <cell r="K13">
            <v>330</v>
          </cell>
          <cell r="L13">
            <v>330</v>
          </cell>
          <cell r="M13" t="str">
            <v>003103000640000</v>
          </cell>
          <cell r="N13" t="str">
            <v>光学相干断层成相(OCT)</v>
          </cell>
          <cell r="O13" t="str">
            <v>乙类</v>
          </cell>
          <cell r="P13">
            <v>0.3</v>
          </cell>
          <cell r="Q13" t="str">
            <v>乙类</v>
          </cell>
          <cell r="R13">
            <v>0.3</v>
          </cell>
          <cell r="S13" t="str">
            <v>乙类</v>
          </cell>
          <cell r="T13">
            <v>0.3</v>
          </cell>
        </row>
        <row r="14">
          <cell r="B14" t="str">
            <v>17100000010001</v>
          </cell>
          <cell r="C14" t="str">
            <v>术中显微成像辅助操作费-术中扫频光学相干断层扫描成像辅助操作（加收20%）</v>
          </cell>
        </row>
        <row r="14">
          <cell r="J14">
            <v>66</v>
          </cell>
          <cell r="K14">
            <v>66</v>
          </cell>
          <cell r="L14">
            <v>66</v>
          </cell>
        </row>
        <row r="15">
          <cell r="B15" t="str">
            <v>017100000020000</v>
          </cell>
          <cell r="C15" t="str">
            <v>术中立体成像辅助操作费</v>
          </cell>
          <cell r="D15" t="str">
            <v>通过立体成像功能，以虚拟现实、混合现实等各类方式还原视野的立体纵深感，术中为手术提供可视化、沉浸式的立体光影像支持，辅助完成手术。</v>
          </cell>
          <cell r="E15" t="str">
            <v>所定价格涵盖设备准备、连接、设备调试、辅助显示、撤除、处理用物等步骤所需的人力资源、设备运转成本与基本物质资源消耗。</v>
          </cell>
        </row>
        <row r="15">
          <cell r="H15" t="str">
            <v>次</v>
          </cell>
        </row>
        <row r="15">
          <cell r="J15">
            <v>680</v>
          </cell>
          <cell r="K15">
            <v>610</v>
          </cell>
          <cell r="L15">
            <v>550</v>
          </cell>
          <cell r="M15" t="str">
            <v>无</v>
          </cell>
          <cell r="N15" t="str">
            <v>无</v>
          </cell>
          <cell r="O15" t="str">
            <v>丙类</v>
          </cell>
          <cell r="P15">
            <v>1</v>
          </cell>
          <cell r="Q15" t="str">
            <v>丙类</v>
          </cell>
          <cell r="R15">
            <v>1</v>
          </cell>
          <cell r="S15" t="str">
            <v>丙类</v>
          </cell>
          <cell r="T15">
            <v>1</v>
          </cell>
        </row>
        <row r="16">
          <cell r="B16" t="str">
            <v>017400000020000</v>
          </cell>
          <cell r="C16" t="str">
            <v>手术路径导航辅助操作费</v>
          </cell>
          <cell r="D16" t="str">
            <v>通过融合医学影像、计算机定位追踪及实时反馈等技术，术中实时显示手术路径、靶点，并提供必要的操作指导。</v>
          </cell>
          <cell r="E16" t="str">
            <v>所定价格涵盖设备准备、图像采集、传输、调节、定位、实时成像、引导、处理用物、数据处理与上传存储（含数字方式）等步骤所需的人力资源、设备运转成本与基本物质资源消耗。</v>
          </cell>
        </row>
        <row r="16">
          <cell r="H16" t="str">
            <v>次</v>
          </cell>
          <cell r="I16" t="str">
            <v>1.本项目所称的“显示手术路径、靶点”，其显示方式包括虚拟现实、混合现实等各类立体成像。
2.医疗机构未上传医疗数据和设备运行记录的，应执行减收政策，减收标准100元。3.不得同时收取引导费用。</v>
          </cell>
          <cell r="J16">
            <v>1500</v>
          </cell>
          <cell r="K16">
            <v>1500</v>
          </cell>
          <cell r="L16">
            <v>1500</v>
          </cell>
          <cell r="M16" t="str">
            <v>无</v>
          </cell>
          <cell r="N16" t="str">
            <v>无</v>
          </cell>
          <cell r="O16" t="str">
            <v>丙类</v>
          </cell>
          <cell r="P16">
            <v>1</v>
          </cell>
          <cell r="Q16" t="str">
            <v>丙类</v>
          </cell>
          <cell r="R16">
            <v>1</v>
          </cell>
          <cell r="S16" t="str">
            <v>丙类</v>
          </cell>
          <cell r="T16">
            <v>1</v>
          </cell>
        </row>
        <row r="17">
          <cell r="B17" t="str">
            <v>017100000030000</v>
          </cell>
          <cell r="C17" t="str">
            <v>超声切割刀辅助操作费</v>
          </cell>
          <cell r="D17" t="str">
            <v>利用超声产生穿透或振动效应，实现切割组织、凝闭血管等操作，辅助完成手术或治疗。</v>
          </cell>
          <cell r="E17" t="str">
            <v>所定价格涵盖设备准备、参数调试、切割、撤除、处理用物等步骤所需的人力资源、可复用刀具、设备运转成本与基本物质资源消耗。</v>
          </cell>
        </row>
        <row r="17">
          <cell r="H17" t="str">
            <v>次</v>
          </cell>
          <cell r="I17" t="str">
            <v>1.医疗机构使用一次性刀具的，按零差率销售，不得收取“超声切割刀辅助操作费”
2.同一复用刀具有多种辅助操作功能的，医疗机构实际收费时，按收费标准最高的医疗服务价格项目计费，不叠加计费。</v>
          </cell>
          <cell r="J17">
            <v>500</v>
          </cell>
          <cell r="K17">
            <v>500</v>
          </cell>
          <cell r="L17">
            <v>500</v>
          </cell>
          <cell r="M17" t="str">
            <v>433300000010000-330000000-19</v>
          </cell>
          <cell r="N17" t="str">
            <v>超声切割止血刀加收</v>
          </cell>
          <cell r="O17" t="str">
            <v>丙类</v>
          </cell>
          <cell r="P17">
            <v>1</v>
          </cell>
          <cell r="Q17" t="str">
            <v>丙类</v>
          </cell>
          <cell r="R17">
            <v>1</v>
          </cell>
          <cell r="S17" t="str">
            <v>丙类</v>
          </cell>
          <cell r="T17">
            <v>1</v>
          </cell>
        </row>
        <row r="18">
          <cell r="B18" t="str">
            <v>017100000040000</v>
          </cell>
          <cell r="C18" t="str">
            <v>超声吸引刀辅助操作费</v>
          </cell>
          <cell r="D18" t="str">
            <v>通过超声产生空化作用，实现粉碎、吸出组织等操作，辅助完成手术或治疗。</v>
          </cell>
          <cell r="E18" t="str">
            <v>所定价格涵盖设备准备、参数调试、粉碎吸引、撤除、处理用物等步骤所需的人力资源、可复用刀具、设备运转成本与基本物质资源消耗。</v>
          </cell>
        </row>
        <row r="18">
          <cell r="H18" t="str">
            <v>次</v>
          </cell>
          <cell r="I18" t="str">
            <v>1.医疗机构使用一次性刀具的，按零差率销售，不得收取“超声吸引刀辅助操作费”。
2.同一复用刀具有多种辅助操作功能的，医疗机构实际收费时，按收费标准最高的医疗服务价格项目计费，不叠加计费。</v>
          </cell>
          <cell r="J18">
            <v>1000</v>
          </cell>
          <cell r="K18">
            <v>1000</v>
          </cell>
          <cell r="L18">
            <v>1000</v>
          </cell>
          <cell r="M18" t="str">
            <v>433300000010000-330000000-17</v>
          </cell>
          <cell r="N18" t="str">
            <v>超声吸引刀加收</v>
          </cell>
          <cell r="O18" t="str">
            <v>丙类</v>
          </cell>
          <cell r="P18">
            <v>1</v>
          </cell>
          <cell r="Q18" t="str">
            <v>丙类</v>
          </cell>
          <cell r="R18">
            <v>1</v>
          </cell>
          <cell r="S18" t="str">
            <v>丙类</v>
          </cell>
          <cell r="T18">
            <v>1</v>
          </cell>
        </row>
        <row r="19">
          <cell r="B19" t="str">
            <v>017100000050000</v>
          </cell>
          <cell r="C19" t="str">
            <v>电刀辅助操作费</v>
          </cell>
          <cell r="D19" t="str">
            <v>通过电流产生热效应，实现切割、凝血等操作，辅助完成手术或治疗。</v>
          </cell>
          <cell r="E19" t="str">
            <v>所定价格涵盖设备准备、参数调试、切割、凝血、撤除、处理用物等步骤所需的人力资源、可复用刀具、设备运转成本与基本物质资源消耗。</v>
          </cell>
        </row>
        <row r="19">
          <cell r="H19" t="str">
            <v>次</v>
          </cell>
          <cell r="I19" t="str">
            <v>1.医疗机构使用一次性刀具的，按零差率销售，不得收取“电刀辅助操作费”。
2.同一复用刀具有多种辅助操作功能的，医疗机构实际收费时，按收费标准最高的医疗服务价格项目计费，不叠加计费。</v>
          </cell>
          <cell r="J19">
            <v>100</v>
          </cell>
          <cell r="K19">
            <v>100</v>
          </cell>
          <cell r="L19">
            <v>100</v>
          </cell>
          <cell r="M19" t="str">
            <v>433300000010000-330000000-16</v>
          </cell>
          <cell r="N19" t="str">
            <v>高频电刀加收</v>
          </cell>
          <cell r="O19" t="str">
            <v>丙类</v>
          </cell>
          <cell r="P19">
            <v>1</v>
          </cell>
          <cell r="Q19" t="str">
            <v>乙类</v>
          </cell>
          <cell r="R19">
            <v>0.2</v>
          </cell>
          <cell r="S19" t="str">
            <v>乙类</v>
          </cell>
          <cell r="T19">
            <v>0.2</v>
          </cell>
        </row>
        <row r="20">
          <cell r="C20" t="str">
            <v>电刀辅助操作费-血管切割闭合系统加收900元</v>
          </cell>
        </row>
        <row r="20">
          <cell r="J20">
            <v>900</v>
          </cell>
          <cell r="K20">
            <v>900</v>
          </cell>
          <cell r="L20">
            <v>900</v>
          </cell>
        </row>
        <row r="21">
          <cell r="B21" t="str">
            <v>017100000060000</v>
          </cell>
          <cell r="C21" t="str">
            <v>等离子刀辅助操作费</v>
          </cell>
          <cell r="D21" t="str">
            <v>通过电场激发产生等离子体，实现切割、凝固组织等操作，辅助完成手术或治疗。</v>
          </cell>
          <cell r="E21" t="str">
            <v>所定价格涵盖设备准备、参数调试、切割、凝固、撤除、处理用物等步骤所需的人力资源、可复用刀具、设备运转成本与基本物质资源消耗。</v>
          </cell>
        </row>
        <row r="21">
          <cell r="G21" t="str">
            <v>01氩等离子刀</v>
          </cell>
          <cell r="H21" t="str">
            <v>次</v>
          </cell>
          <cell r="I21" t="str">
            <v>1.医疗机构使用一次性刀具的，按零差率销售，不得收取“等离子刀辅助操作费”。
2.同一复用刀具有多种辅助操作功能的，医疗机构实际收费时，按收费标准最高的医疗服务价格项目计费，不叠加计费。</v>
          </cell>
          <cell r="J21">
            <v>300</v>
          </cell>
          <cell r="K21">
            <v>300</v>
          </cell>
          <cell r="L21">
            <v>300</v>
          </cell>
          <cell r="M21" t="str">
            <v>433300000010000-330000000-23</v>
          </cell>
          <cell r="N21" t="str">
            <v>其他手术使用等离子刀加收</v>
          </cell>
          <cell r="O21" t="str">
            <v>丙类</v>
          </cell>
          <cell r="P21">
            <v>1</v>
          </cell>
          <cell r="Q21" t="str">
            <v>丙类</v>
          </cell>
          <cell r="R21">
            <v>1</v>
          </cell>
          <cell r="S21" t="str">
            <v>丙类</v>
          </cell>
          <cell r="T21">
            <v>1</v>
          </cell>
        </row>
        <row r="22">
          <cell r="B22" t="str">
            <v>17100000060100</v>
          </cell>
          <cell r="C22" t="str">
            <v>等离子刀辅助操作费-氩等离子刀（扩展）</v>
          </cell>
        </row>
        <row r="22">
          <cell r="J22">
            <v>300</v>
          </cell>
          <cell r="K22">
            <v>300</v>
          </cell>
          <cell r="L22">
            <v>300</v>
          </cell>
        </row>
        <row r="23">
          <cell r="B23" t="str">
            <v>017100000070000</v>
          </cell>
          <cell r="C23" t="str">
            <v>电磁刀辅助操作费</v>
          </cell>
          <cell r="D23" t="str">
            <v>通过电磁场产生涡流与热效应等，实现切割、烧灼或气化组织等操作，辅助完成手术或治疗。</v>
          </cell>
          <cell r="E23" t="str">
            <v>所定价格涵盖设备准备、参数调试、切割、烧灼、撤除、处理用物等步骤所需的人力资源、可复用刀具、设备运转成本与基本物质资源消耗。</v>
          </cell>
        </row>
        <row r="23">
          <cell r="H23" t="str">
            <v>次</v>
          </cell>
          <cell r="I23" t="str">
            <v>1.医疗机构使用一次性刀具的，按零差率销售，不得收取“电磁刀辅助操作费”。
2.同一复用刀具有多种辅助操作功能的，医疗机构实际收费时，按收费标准最高的医疗服务价格项目计费，不叠加计费。</v>
          </cell>
          <cell r="J23">
            <v>650</v>
          </cell>
          <cell r="K23">
            <v>650</v>
          </cell>
          <cell r="L23">
            <v>650</v>
          </cell>
          <cell r="M23" t="str">
            <v>无</v>
          </cell>
          <cell r="N23" t="str">
            <v>无</v>
          </cell>
          <cell r="O23" t="str">
            <v>丙类</v>
          </cell>
          <cell r="P23">
            <v>1</v>
          </cell>
          <cell r="Q23" t="str">
            <v>丙类</v>
          </cell>
          <cell r="R23">
            <v>1</v>
          </cell>
          <cell r="S23" t="str">
            <v>丙类</v>
          </cell>
          <cell r="T23">
            <v>1</v>
          </cell>
        </row>
        <row r="24">
          <cell r="B24" t="str">
            <v>017100000080000</v>
          </cell>
          <cell r="C24" t="str">
            <v>激光辅助操作费</v>
          </cell>
          <cell r="D24" t="str">
            <v>通过激光实现切割、凝固或气化组织等操作，辅助完成手术或治疗。</v>
          </cell>
          <cell r="E24" t="str">
            <v>所定价格涵盖设备准备、参数调节、激光操作、撤除、处理用物等步骤所需的人力资源、可复用光纤、设备运转成本与基本物质资源消耗。</v>
          </cell>
        </row>
        <row r="24">
          <cell r="H24" t="str">
            <v>次</v>
          </cell>
          <cell r="I24" t="str">
            <v>医疗机构使用一次性光纤的，按零差率销售，不得收取“激光辅助操作费”。</v>
          </cell>
          <cell r="J24">
            <v>400</v>
          </cell>
          <cell r="K24">
            <v>400</v>
          </cell>
          <cell r="L24">
            <v>400</v>
          </cell>
          <cell r="M24" t="str">
            <v>003105100080000</v>
          </cell>
          <cell r="N24" t="str">
            <v>激光口内治疗</v>
          </cell>
          <cell r="O24" t="str">
            <v>乙类</v>
          </cell>
          <cell r="P24">
            <v>0.2</v>
          </cell>
          <cell r="Q24" t="str">
            <v>乙类</v>
          </cell>
          <cell r="R24">
            <v>0.2</v>
          </cell>
          <cell r="S24" t="str">
            <v>乙类</v>
          </cell>
          <cell r="T24">
            <v>0.2</v>
          </cell>
        </row>
        <row r="25">
          <cell r="M25" t="str">
            <v>3310050100000</v>
          </cell>
          <cell r="N25" t="str">
            <v>开腹恶性肿瘤特殊治疗（激光加收）</v>
          </cell>
          <cell r="O25" t="str">
            <v>乙类</v>
          </cell>
          <cell r="P25">
            <v>0.2</v>
          </cell>
        </row>
        <row r="26">
          <cell r="M26" t="str">
            <v>3315060190002</v>
          </cell>
          <cell r="N26" t="str">
            <v>半月板切除术(激光加收)</v>
          </cell>
          <cell r="O26" t="str">
            <v>乙类</v>
          </cell>
          <cell r="P26">
            <v>0.2</v>
          </cell>
        </row>
        <row r="27">
          <cell r="B27" t="str">
            <v>017100000090000</v>
          </cell>
          <cell r="C27" t="str">
            <v>飞秒激光辅助操作费</v>
          </cell>
          <cell r="D27" t="str">
            <v>通过飞秒激光实现切割、凝固或气化组织等操作，辅助完成手术或治疗。</v>
          </cell>
          <cell r="E27" t="str">
            <v>所定价格涵盖设备准备、参数调节、激光操作、撤除、处理用物等步骤所需的人力资源，以及配套耗材、设备运转成本与基本物质资源消耗。</v>
          </cell>
        </row>
        <row r="27">
          <cell r="H27" t="str">
            <v>次</v>
          </cell>
          <cell r="I27" t="str">
            <v>眼科按单侧计费</v>
          </cell>
          <cell r="J27">
            <v>3000</v>
          </cell>
          <cell r="K27">
            <v>2700</v>
          </cell>
          <cell r="L27">
            <v>2430</v>
          </cell>
          <cell r="M27" t="str">
            <v>433300000010000-330000000-12</v>
          </cell>
          <cell r="N27" t="str">
            <v>飞秒激光手术系统加收</v>
          </cell>
          <cell r="O27" t="str">
            <v>丙类</v>
          </cell>
          <cell r="P27">
            <v>1</v>
          </cell>
          <cell r="Q27" t="str">
            <v>丙类</v>
          </cell>
          <cell r="R27">
            <v>1</v>
          </cell>
          <cell r="S27" t="str">
            <v>丙类</v>
          </cell>
          <cell r="T27">
            <v>1</v>
          </cell>
        </row>
        <row r="28">
          <cell r="B28" t="str">
            <v>017100000100000</v>
          </cell>
          <cell r="C28" t="str">
            <v>准分子激光辅助操作费</v>
          </cell>
          <cell r="D28" t="str">
            <v>通过准分子激光实现切割、凝固或气化组织等操作，辅助完成手术或治疗。</v>
          </cell>
          <cell r="E28" t="str">
            <v>所定价格涵盖设备准备、参数调节、激光操作、撤除、处理用物等步骤所需的人力资源，以及配套耗材、设备运转成本与基本物质资源消耗。</v>
          </cell>
        </row>
        <row r="28">
          <cell r="H28" t="str">
            <v>次</v>
          </cell>
          <cell r="I28" t="str">
            <v>眼科按单侧计费</v>
          </cell>
          <cell r="J28">
            <v>500</v>
          </cell>
          <cell r="K28">
            <v>450</v>
          </cell>
          <cell r="L28">
            <v>405</v>
          </cell>
          <cell r="M28" t="str">
            <v>003103000780000</v>
          </cell>
          <cell r="N28" t="str">
            <v>准分子激光屈光性角膜矫正术(PRK)</v>
          </cell>
          <cell r="O28" t="str">
            <v>丙类</v>
          </cell>
          <cell r="P28">
            <v>1</v>
          </cell>
          <cell r="Q28" t="str">
            <v>丙类</v>
          </cell>
          <cell r="R28">
            <v>1</v>
          </cell>
          <cell r="S28" t="str">
            <v>丙类</v>
          </cell>
          <cell r="T28">
            <v>1</v>
          </cell>
        </row>
        <row r="29">
          <cell r="B29" t="str">
            <v>017100000110000</v>
          </cell>
          <cell r="C29" t="str">
            <v>射频辅助操作费</v>
          </cell>
          <cell r="D29" t="str">
            <v>通过高频交流电产生热效应，实现组织坏死或气化等操作，辅助完成手术或治疗。</v>
          </cell>
          <cell r="E29" t="str">
            <v>所定价格涵盖设备准备、参数调节、射频操作、处理用物等步骤所需的人力资源、可复用刀具、设备运转成本与基本物质资源消耗。</v>
          </cell>
        </row>
        <row r="29">
          <cell r="H29" t="str">
            <v>次</v>
          </cell>
          <cell r="I29" t="str">
            <v>1.医疗机构使用一次性刀具的，按零差率销售，不得收取“射频辅助操作费”。
2.同一复用刀具有多种辅助操作功能的，医疗机构实际收费时，按收费标准最高的医疗服务价格项目计费，不叠加计费。</v>
          </cell>
          <cell r="J29">
            <v>100</v>
          </cell>
          <cell r="K29">
            <v>100</v>
          </cell>
          <cell r="L29">
            <v>100</v>
          </cell>
          <cell r="M29" t="str">
            <v>433300000010000-331501062</v>
          </cell>
          <cell r="N29" t="str">
            <v>射频辅助操作</v>
          </cell>
          <cell r="O29" t="str">
            <v>丙类</v>
          </cell>
          <cell r="P29">
            <v>1</v>
          </cell>
          <cell r="Q29" t="str">
            <v>丙类</v>
          </cell>
          <cell r="R29">
            <v>1</v>
          </cell>
          <cell r="S29" t="str">
            <v>丙类</v>
          </cell>
          <cell r="T29">
            <v>1</v>
          </cell>
        </row>
        <row r="30">
          <cell r="B30" t="str">
            <v>017100000120000</v>
          </cell>
          <cell r="C30" t="str">
            <v>微波辅助操作费</v>
          </cell>
          <cell r="D30" t="str">
            <v>通过高频电磁波产生热效应，实现组织坏死或气化等操作，辅助完成手术或治疗。</v>
          </cell>
          <cell r="E30" t="str">
            <v>所定价格涵盖设备准备、参数调节、微波操作、处理用物等步骤所需的人力资源、可复用刀具、设备运转成本与基本物质资源消耗。</v>
          </cell>
        </row>
        <row r="30">
          <cell r="H30" t="str">
            <v>次</v>
          </cell>
          <cell r="I30" t="str">
            <v>1.医疗机构使用一次性刀具的，按零差率销售，不得收取“微波辅助操作费”。
2.同一复用刀具有多种辅助操作功能的，医疗机构实际收费时，按收费标准最高的医疗服务价格项目计费，不叠加计费。</v>
          </cell>
          <cell r="J30">
            <v>700</v>
          </cell>
          <cell r="K30">
            <v>700</v>
          </cell>
          <cell r="L30">
            <v>700</v>
          </cell>
          <cell r="M30" t="str">
            <v>003401000130000</v>
          </cell>
          <cell r="N30" t="str">
            <v>微波治疗</v>
          </cell>
          <cell r="O30" t="str">
            <v>丙类</v>
          </cell>
          <cell r="P30">
            <v>1</v>
          </cell>
          <cell r="Q30" t="str">
            <v>丙类</v>
          </cell>
          <cell r="R30">
            <v>1</v>
          </cell>
          <cell r="S30" t="str">
            <v>丙类</v>
          </cell>
          <cell r="T30">
            <v>1</v>
          </cell>
        </row>
        <row r="31">
          <cell r="B31" t="str">
            <v>017100000130000</v>
          </cell>
          <cell r="C31" t="str">
            <v>冷冻辅助操作费</v>
          </cell>
          <cell r="D31" t="str">
            <v>通过冷冻介质，迅速冷却组织，使组织坏死或气化，辅助完成手术或治疗。</v>
          </cell>
          <cell r="E31" t="str">
            <v>所定价格涵盖设备准备、参数调节、冷冻操作、处理用物等步骤所需的人力资源、可复用刀具、设备运转成本与基本物质资源消耗。</v>
          </cell>
        </row>
        <row r="31">
          <cell r="H31" t="str">
            <v>次</v>
          </cell>
          <cell r="I31" t="str">
            <v>1.医疗机构使用一次性刀具的，按零差率销售，不得收取“冷冻辅助操作费”。
2.同一复用刀具有多种辅助操作功能的，医疗机构实际收费时，按收费标准最高的医疗服务价格项目计费，不叠加计费。</v>
          </cell>
          <cell r="J31">
            <v>100</v>
          </cell>
          <cell r="K31">
            <v>100</v>
          </cell>
          <cell r="L31">
            <v>100</v>
          </cell>
          <cell r="M31" t="str">
            <v>003105150080000</v>
          </cell>
          <cell r="N31" t="str">
            <v>口腔颌面部各类冷冻治疗</v>
          </cell>
          <cell r="O31" t="str">
            <v>乙类</v>
          </cell>
          <cell r="P31">
            <v>0.2</v>
          </cell>
          <cell r="Q31" t="str">
            <v>乙类</v>
          </cell>
          <cell r="R31">
            <v>0.2</v>
          </cell>
          <cell r="S31" t="str">
            <v>乙类</v>
          </cell>
          <cell r="T31">
            <v>0.2</v>
          </cell>
        </row>
        <row r="32">
          <cell r="B32" t="str">
            <v>017200000010000</v>
          </cell>
          <cell r="C32" t="str">
            <v>微动力辅助操作费</v>
          </cell>
          <cell r="D32" t="str">
            <v>通过微动力设备，实现组织切削、打磨等操作，辅助完成手术或治疗。</v>
          </cell>
          <cell r="E32" t="str">
            <v>所定价格涵盖设备准备、参数调节、切割吸引、撤除、处理用物等步骤所需的人力资源、可复用刀具、设备运转成本与基本物质资源消耗。</v>
          </cell>
        </row>
        <row r="32">
          <cell r="H32" t="str">
            <v>次</v>
          </cell>
          <cell r="I32" t="str">
            <v>1.医疗机构使用一次性刀具的，按零差率销售，不得收取“微动力辅助操作费”。
2.同一复用刀具有多种辅助操作功能的，医疗机构实际收费时，按收费标准最高的医疗服务价格项目计费，不叠加计费。</v>
          </cell>
          <cell r="J32">
            <v>1300</v>
          </cell>
          <cell r="K32">
            <v>1300</v>
          </cell>
          <cell r="L32">
            <v>1300</v>
          </cell>
          <cell r="M32" t="str">
            <v>433300000010000-330000000-13</v>
          </cell>
          <cell r="N32" t="str">
            <v>术中使用微动力系统加收</v>
          </cell>
          <cell r="O32" t="str">
            <v>丙类</v>
          </cell>
          <cell r="P32">
            <v>1</v>
          </cell>
          <cell r="Q32" t="str">
            <v>丙类</v>
          </cell>
          <cell r="R32">
            <v>1</v>
          </cell>
          <cell r="S32" t="str">
            <v>丙类</v>
          </cell>
          <cell r="T32">
            <v>1</v>
          </cell>
        </row>
        <row r="33">
          <cell r="B33" t="str">
            <v>017200000020000</v>
          </cell>
          <cell r="C33" t="str">
            <v>微动力辅助操作费（口腔）</v>
          </cell>
          <cell r="D33" t="str">
            <v>通过口腔微动力设备，实现组织切削、打磨等操作，辅助完成口腔手术或治疗。</v>
          </cell>
          <cell r="E33" t="str">
            <v>所定价格涵盖设备准备、参数调节、切割打磨、撤除、处理用物等步骤所需的人力资源、可复用刀具、设备运转成本与基本物质资源消耗。</v>
          </cell>
        </row>
        <row r="33">
          <cell r="H33" t="str">
            <v>次</v>
          </cell>
          <cell r="I33" t="str">
            <v>1.医疗机构使用一次性刀具的，按零差率销售，不得收取“微动力辅助操作费（口腔）”。
2.同一复用刀具有多种辅助操作功能的，医疗机构实际收费时，按收费标准最高的医疗服务价格项目计费，不叠加计费。</v>
          </cell>
          <cell r="J33">
            <v>170</v>
          </cell>
          <cell r="K33">
            <v>170</v>
          </cell>
          <cell r="L33">
            <v>170</v>
          </cell>
          <cell r="M33" t="str">
            <v>433300000010000-330000000-13</v>
          </cell>
          <cell r="N33" t="str">
            <v>术中使用微动力系统加收</v>
          </cell>
          <cell r="O33" t="str">
            <v>丙类</v>
          </cell>
          <cell r="P33">
            <v>1</v>
          </cell>
          <cell r="Q33" t="str">
            <v>丙类</v>
          </cell>
          <cell r="R33">
            <v>1</v>
          </cell>
          <cell r="S33" t="str">
            <v>丙类</v>
          </cell>
          <cell r="T33">
            <v>1</v>
          </cell>
        </row>
        <row r="34">
          <cell r="B34" t="str">
            <v>017100000140000</v>
          </cell>
          <cell r="C34" t="str">
            <v>水动力辅助操作费</v>
          </cell>
          <cell r="D34" t="str">
            <v>通过高压液流，实现切割、清创等操作，辅助完成手术或治疗。</v>
          </cell>
          <cell r="E34" t="str">
            <v>所定价格涵盖设备准备、参数调节、切割吸引、撤除、处理用物等步骤所需的人力资源、可复用刀具、设备运转成本与基本物质资源消耗。</v>
          </cell>
        </row>
        <row r="34">
          <cell r="H34" t="str">
            <v>次</v>
          </cell>
          <cell r="I34" t="str">
            <v>1.医疗机构使用一次性刀具的，按零差率销售，不得收取“水动力辅助操作费”。
2.同一复用刀具有多种辅助操作功能的，医疗机构实际收费时，按收费标准最高的医疗服务价格项目计费，不叠加计费。</v>
          </cell>
          <cell r="J34">
            <v>500</v>
          </cell>
          <cell r="K34">
            <v>450</v>
          </cell>
          <cell r="L34">
            <v>400</v>
          </cell>
          <cell r="M34" t="str">
            <v>无</v>
          </cell>
          <cell r="N34" t="str">
            <v>无</v>
          </cell>
          <cell r="O34" t="str">
            <v>丙类</v>
          </cell>
          <cell r="P34">
            <v>1</v>
          </cell>
          <cell r="Q34" t="str">
            <v>丙类</v>
          </cell>
          <cell r="R34">
            <v>1</v>
          </cell>
          <cell r="S34" t="str">
            <v>丙类</v>
          </cell>
          <cell r="T34">
            <v>1</v>
          </cell>
        </row>
        <row r="35">
          <cell r="B35" t="str">
            <v>017300000030000</v>
          </cell>
          <cell r="C35" t="str">
            <v>X线透视引导辅助操作费（平扫）</v>
          </cell>
          <cell r="D35" t="str">
            <v>通过普通X线透视为手术或治疗操作提供可视化条件。</v>
          </cell>
          <cell r="E35" t="str">
            <v>所定价格涵盖设备准备、透视、引导、撤除、处理用物等步骤所需的人力资源、设备运转成本与基本物质资源消耗。</v>
          </cell>
        </row>
        <row r="35">
          <cell r="H35" t="str">
            <v>半小时</v>
          </cell>
          <cell r="I35" t="str">
            <v>1.时间以引导实际使用时间为准。
2.单次引导以半小时为基础计价，超出部分每增加半小时按50%叠加计价，加收后的总费用一类价格每次最高不超过140元、二类价格每次最高不超过120元、三类价格每次最高不超过100元。</v>
          </cell>
          <cell r="J35">
            <v>70</v>
          </cell>
          <cell r="K35">
            <v>60</v>
          </cell>
          <cell r="L35">
            <v>50</v>
          </cell>
          <cell r="M35" t="str">
            <v>002101010030000</v>
          </cell>
          <cell r="N35" t="str">
            <v>床旁透视与术中透视</v>
          </cell>
          <cell r="O35" t="str">
            <v>乙类</v>
          </cell>
          <cell r="P35">
            <v>0.3</v>
          </cell>
          <cell r="Q35" t="str">
            <v>乙类</v>
          </cell>
          <cell r="R35">
            <v>0.3</v>
          </cell>
          <cell r="S35" t="str">
            <v>乙类</v>
          </cell>
          <cell r="T35">
            <v>0.3</v>
          </cell>
        </row>
        <row r="36">
          <cell r="B36" t="str">
            <v>017300000040000</v>
          </cell>
          <cell r="C36" t="str">
            <v>X线透视引导辅助操作费（机械臂-二维成像）</v>
          </cell>
          <cell r="D36" t="str">
            <v>通过各种类型机械臂扫描形成二维图像，为手术或治疗操作提供可视化条件。</v>
          </cell>
          <cell r="E36" t="str">
            <v>所定价格涵盖设备准备、透视、引导、撤除、处理用物，及必要时进行三维重建等步骤所需的人力资源、设备运转成本与基本物质资源消耗。</v>
          </cell>
        </row>
        <row r="36">
          <cell r="H36" t="str">
            <v>半小时</v>
          </cell>
          <cell r="I36" t="str">
            <v>1.计价时间以引导实际使用时间为准。
2.单次引导以半小时为基础计价，超出部分每增加半小时按50%叠加计价，加收后的总费用一类价格每次最高不超过450元、二类价格每次最高不超过400元、三类价格每次最高不超过360元。</v>
          </cell>
          <cell r="J36">
            <v>225</v>
          </cell>
          <cell r="K36">
            <v>200</v>
          </cell>
          <cell r="L36">
            <v>180</v>
          </cell>
          <cell r="M36" t="str">
            <v>002101010030000</v>
          </cell>
          <cell r="N36" t="str">
            <v>床旁透视与术中透视</v>
          </cell>
          <cell r="O36" t="str">
            <v>乙类</v>
          </cell>
          <cell r="P36">
            <v>0.3</v>
          </cell>
          <cell r="Q36" t="str">
            <v>乙类</v>
          </cell>
          <cell r="R36">
            <v>0.3</v>
          </cell>
          <cell r="S36" t="str">
            <v>乙类</v>
          </cell>
          <cell r="T36">
            <v>0.3</v>
          </cell>
        </row>
        <row r="37">
          <cell r="B37" t="str">
            <v>017300000050000</v>
          </cell>
          <cell r="C37" t="str">
            <v>X线透视引导辅助操作费（机械臂-三维成像）</v>
          </cell>
          <cell r="D37" t="str">
            <v>通过各种类型机械臂扫描直接形成三维图像，为手术或治疗操作提供可视化条件。</v>
          </cell>
          <cell r="E37" t="str">
            <v>所定价格涵盖设备准备、透视、引导、撤除、处理用物等步骤所需的人力资源、设备运转成本与基本物质资源消耗。</v>
          </cell>
        </row>
        <row r="37">
          <cell r="H37" t="str">
            <v>半小时</v>
          </cell>
          <cell r="I37" t="str">
            <v>1.计价时间以引导实际使用时间为准。
2.单次引导以半小时为基础计价，超出部分每增加半小时按50%叠加计价，加收后的总费用一类价格每次最高不超过720、二类价格每次最高不超过640元、三类价格每次最高不超过580元。</v>
          </cell>
          <cell r="J37">
            <v>350</v>
          </cell>
          <cell r="K37">
            <v>310</v>
          </cell>
          <cell r="L37">
            <v>280</v>
          </cell>
          <cell r="M37" t="str">
            <v>002101010030000</v>
          </cell>
          <cell r="N37" t="str">
            <v>床旁透视与术中透视</v>
          </cell>
          <cell r="O37" t="str">
            <v>乙类</v>
          </cell>
          <cell r="P37">
            <v>0.3</v>
          </cell>
          <cell r="Q37" t="str">
            <v>乙类</v>
          </cell>
          <cell r="R37">
            <v>0.3</v>
          </cell>
          <cell r="S37" t="str">
            <v>乙类</v>
          </cell>
          <cell r="T37">
            <v>0.3</v>
          </cell>
        </row>
        <row r="38">
          <cell r="B38" t="str">
            <v>017300000060000</v>
          </cell>
          <cell r="C38" t="str">
            <v>X线透视引导辅助操作费（数字减影）</v>
          </cell>
          <cell r="D38" t="str">
            <v>通过数字减影透视技术，为手术或治疗操作提供可视化条件。</v>
          </cell>
          <cell r="E38" t="str">
            <v>所定价格涵盖设备准备、引导、撤除、处理用物等步骤所需的人力资源、设备运转成本与基本物质资源消耗。</v>
          </cell>
        </row>
        <row r="38">
          <cell r="H38" t="str">
            <v>半小时</v>
          </cell>
          <cell r="I38" t="str">
            <v>1.计价时间以引导实际使用时间为准。
2.单次引导以半小时为基础计价，超出部分每增加半小时按50%叠加计价，加收后的总费用一类价格每次最高不超过450元、二类价格每次最高不超过400元、三类价格每次最高不超过360元。</v>
          </cell>
          <cell r="J38">
            <v>225</v>
          </cell>
          <cell r="K38">
            <v>200</v>
          </cell>
          <cell r="L38">
            <v>180</v>
          </cell>
          <cell r="M38" t="str">
            <v>002101010030000</v>
          </cell>
          <cell r="N38" t="str">
            <v>床旁透视与术中透视</v>
          </cell>
          <cell r="O38" t="str">
            <v>乙类</v>
          </cell>
          <cell r="P38">
            <v>0.3</v>
          </cell>
          <cell r="Q38" t="str">
            <v>乙类</v>
          </cell>
          <cell r="R38">
            <v>0.3</v>
          </cell>
          <cell r="S38" t="str">
            <v>乙类</v>
          </cell>
          <cell r="T38">
            <v>0.3</v>
          </cell>
        </row>
        <row r="39">
          <cell r="B39" t="str">
            <v>017300000070000</v>
          </cell>
          <cell r="C39" t="str">
            <v>计算机体层扫描引导辅助操作费</v>
          </cell>
          <cell r="D39" t="str">
            <v>通过计算机体层扫描或透视成像，为手术或治疗操作提供可视化条件。</v>
          </cell>
          <cell r="E39" t="str">
            <v>所定价格涵盖设备准备、扫描、引导、撤除、处理用物等步骤所需的人力资源、设备运转成本与基本物质资源消耗。</v>
          </cell>
        </row>
        <row r="39">
          <cell r="H39" t="str">
            <v>半小时</v>
          </cell>
          <cell r="I39" t="str">
            <v>1.操作过程中不与相应部位计算机体层扫描（CT）检查同时收取。
2.计价时间以引导实际使用时间为准。
3.单次引导以半小时为基础计价，超出部分每增加半小时按50%叠加计价，加收后的总费用一类价格每次最高不超过720元、二类价格每次最高不超过640元、三类价格每次最高不超过580元。</v>
          </cell>
          <cell r="J39">
            <v>360</v>
          </cell>
          <cell r="K39">
            <v>320</v>
          </cell>
          <cell r="L39">
            <v>290</v>
          </cell>
          <cell r="M39" t="str">
            <v>012301020010000</v>
          </cell>
          <cell r="N39" t="str">
            <v>计算机体层成像（CT）平扫</v>
          </cell>
          <cell r="O39" t="str">
            <v>乙类</v>
          </cell>
          <cell r="P39">
            <v>0.3</v>
          </cell>
          <cell r="Q39" t="str">
            <v>乙类</v>
          </cell>
          <cell r="R39">
            <v>0.3</v>
          </cell>
          <cell r="S39" t="str">
            <v>乙类</v>
          </cell>
          <cell r="T39">
            <v>0.3</v>
          </cell>
        </row>
        <row r="40">
          <cell r="B40" t="str">
            <v>017300000080000</v>
          </cell>
          <cell r="C40" t="str">
            <v>磁共振引导辅助操作费</v>
          </cell>
          <cell r="D40" t="str">
            <v>通过磁共振引导，为手术或治疗操作提供可视化条件。</v>
          </cell>
          <cell r="E40" t="str">
            <v>所定价格涵盖设备准备、扫描、引导、撤除、处理用物等步骤所需的人力资源、设备运转成本与基本物质资源消耗。</v>
          </cell>
        </row>
        <row r="40">
          <cell r="H40" t="str">
            <v>半小时</v>
          </cell>
          <cell r="I40" t="str">
            <v>1.操作过程中不与相应部位磁共振（MR）检查同时收取。
2.计价时间以引导实际使用时间为准。
3.单次引导以半小时为基础计价，超出部分每增加半小时按50%叠加计价，加收后的总费用一类价格每次最高不超过810元、二类价格每次最高不超过365元、三类价格每次最高不超过325元。</v>
          </cell>
          <cell r="J40">
            <v>405</v>
          </cell>
          <cell r="K40">
            <v>365</v>
          </cell>
          <cell r="L40">
            <v>325</v>
          </cell>
          <cell r="M40" t="str">
            <v>002102000090000-210200009</v>
          </cell>
          <cell r="N40" t="str">
            <v>临床操作的磁共振引导</v>
          </cell>
          <cell r="O40" t="str">
            <v>乙类</v>
          </cell>
          <cell r="P40">
            <v>0.3</v>
          </cell>
          <cell r="Q40" t="str">
            <v>乙类</v>
          </cell>
          <cell r="R40">
            <v>0.3</v>
          </cell>
          <cell r="S40" t="str">
            <v>乙类</v>
          </cell>
          <cell r="T40">
            <v>0.3</v>
          </cell>
        </row>
        <row r="41">
          <cell r="B41" t="str">
            <v>017300000090000</v>
          </cell>
          <cell r="C41" t="str">
            <v>超声引导辅助操作费（治疗）</v>
          </cell>
          <cell r="D41" t="str">
            <v>通过超声技术，为治疗提供可视化条件。</v>
          </cell>
          <cell r="E41" t="str">
            <v>所定价格涵盖设备准备、超声引导、撤除、处理用物等步骤所需的人力资源、设备运转成本与基本物质资源消耗。</v>
          </cell>
          <cell r="F41" t="str">
            <v>01彩色多普勒超声加收
11便携式超声引导减收</v>
          </cell>
        </row>
        <row r="41">
          <cell r="H41" t="str">
            <v>10分钟</v>
          </cell>
          <cell r="I41" t="str">
            <v>1.计价时间以引导实际使用时间为准。
2.单次引导以10分钟为基础计价，超出时间每增加10分钟按60%叠加计价，加收后的总费用一类价格每次最高不超过77元、二类价格每次最高不超过66元、三类价格每次最高不超过55元。</v>
          </cell>
          <cell r="J41">
            <v>35</v>
          </cell>
          <cell r="K41">
            <v>30</v>
          </cell>
          <cell r="L41">
            <v>25</v>
          </cell>
          <cell r="M41" t="str">
            <v>002203020120000</v>
          </cell>
          <cell r="N41" t="str">
            <v>临床操作的彩色多普勒超声引导</v>
          </cell>
          <cell r="O41" t="str">
            <v>乙类</v>
          </cell>
          <cell r="P41">
            <v>0.3</v>
          </cell>
          <cell r="Q41" t="str">
            <v>乙类</v>
          </cell>
          <cell r="R41">
            <v>0.3</v>
          </cell>
          <cell r="S41" t="str">
            <v>乙类</v>
          </cell>
          <cell r="T41">
            <v>0.3</v>
          </cell>
        </row>
        <row r="42">
          <cell r="B42" t="str">
            <v>17300000090001</v>
          </cell>
          <cell r="C42" t="str">
            <v>超声引导辅助操作费（治疗）-彩色多普勒超声（加收100%）</v>
          </cell>
        </row>
        <row r="42">
          <cell r="I42" t="str">
            <v>1.计价时间以引导实际使用时间为准。
2.单次引导以10分钟为基础计价，超出时间每增加10分钟按60%叠加计价，加收后的一类价格总费用每次最高不超过154元、二类价格每次最高不超过132元、三类价格每次最高不超过110元。</v>
          </cell>
          <cell r="J42">
            <v>35</v>
          </cell>
          <cell r="K42">
            <v>30</v>
          </cell>
          <cell r="L42">
            <v>25</v>
          </cell>
        </row>
        <row r="43">
          <cell r="B43" t="str">
            <v>17300000090011</v>
          </cell>
          <cell r="C43" t="str">
            <v>超声引导辅助操作费（治疗）-便携式超声引导（减收15元）</v>
          </cell>
        </row>
        <row r="43">
          <cell r="I43" t="str">
            <v>计价时间以引导实际使用时间为准。</v>
          </cell>
          <cell r="J43">
            <v>-15</v>
          </cell>
          <cell r="K43">
            <v>-15</v>
          </cell>
          <cell r="L43">
            <v>-15</v>
          </cell>
        </row>
        <row r="44">
          <cell r="B44" t="str">
            <v>017300000100000 超声引导辅助操作费（手术）</v>
          </cell>
          <cell r="C44" t="str">
            <v>超声引导辅助操作费（手术）</v>
          </cell>
          <cell r="D44" t="str">
            <v>通过超声技术，为手术提供可视化条件。</v>
          </cell>
          <cell r="E44" t="str">
            <v>所定价格涵盖设备准备、超声引导、撤除、处理用物等步骤所需的人力资源、设备运转成本与基本物质资源消耗。</v>
          </cell>
          <cell r="F44" t="str">
            <v>01彩色多普勒超声加收
11便携式超声引导减收</v>
          </cell>
        </row>
        <row r="44">
          <cell r="H44" t="str">
            <v>半小时</v>
          </cell>
          <cell r="I44" t="str">
            <v>1.计价时间以引导实际使用时间为准。
2.单次引导以半小时为基础计价，超出部分每增加半小时按50%叠加计价，加收后的总费用一类价格每次最高不超过520元、二类价格每次最高不超过440元、三类价格每次最高不超过360元。</v>
          </cell>
          <cell r="J44">
            <v>260</v>
          </cell>
          <cell r="K44">
            <v>220</v>
          </cell>
          <cell r="L44">
            <v>180</v>
          </cell>
          <cell r="M44" t="str">
            <v>002203020120000</v>
          </cell>
          <cell r="N44" t="str">
            <v>临床操作的彩色多普勒超声引导</v>
          </cell>
          <cell r="O44" t="str">
            <v>乙类</v>
          </cell>
          <cell r="P44">
            <v>0.3</v>
          </cell>
          <cell r="Q44" t="str">
            <v>乙类</v>
          </cell>
          <cell r="R44">
            <v>0.3</v>
          </cell>
          <cell r="S44" t="str">
            <v>乙类</v>
          </cell>
          <cell r="T44">
            <v>0.3</v>
          </cell>
        </row>
        <row r="45">
          <cell r="B45" t="str">
            <v>17300000100001</v>
          </cell>
          <cell r="C45" t="str">
            <v>超声引导辅助操作费（手术）-彩色多普勒超声（加收100%）</v>
          </cell>
        </row>
        <row r="45">
          <cell r="I45" t="str">
            <v>1.计价时间以引导实际使用时间为准。
2.单次引导以半小时为基础计价，超出部分每增加半小时按60%叠加计价，加收后的总费用一类价格每次最高不超过1040元、二类价格每次最高不超过880元、三类价格每次最高不超过720元。</v>
          </cell>
          <cell r="J45">
            <v>260</v>
          </cell>
          <cell r="K45">
            <v>220</v>
          </cell>
          <cell r="L45">
            <v>180</v>
          </cell>
        </row>
        <row r="46">
          <cell r="B46" t="str">
            <v>17300000100011</v>
          </cell>
          <cell r="C46" t="str">
            <v>超声引导辅助操作费（手术）-便携式超声引导（减收50元）</v>
          </cell>
        </row>
        <row r="46">
          <cell r="I46" t="str">
            <v>计价时间以引导实际使用时间为准。</v>
          </cell>
          <cell r="J46">
            <v>-50</v>
          </cell>
          <cell r="K46">
            <v>-50</v>
          </cell>
          <cell r="L46">
            <v>-50</v>
          </cell>
        </row>
        <row r="47">
          <cell r="B47" t="str">
            <v>017400000010000</v>
          </cell>
          <cell r="C47" t="str">
            <v>手术机械臂辅助操作费（导航）</v>
          </cell>
          <cell r="D47" t="str">
            <v>通过手术机械臂平台，操控手术器械，参与导航、定位等引导操作。</v>
          </cell>
          <cell r="E47" t="str">
            <v>所定价格涵盖设备准备、体位摆放、制定计划、导航、定位、撤除、处理用物、数据处理与上传存储（含数字方式）等步骤所需的人力资源、以及配套使用的器械耗材、设备运转成本与基本物质资源消耗。</v>
          </cell>
        </row>
        <row r="47">
          <cell r="H47" t="str">
            <v>次</v>
          </cell>
          <cell r="I47" t="str">
            <v>1.不与“手术路径导航辅助操作费”同时收取。
2.单台设备同时具备导航、部分执行、精准执行中的两项或三项功能的，医疗机构实际收费时，按收费标准最高的医疗服务价格项目计费，不叠加计费。
3.本项目收费标准与主手术对应价格项目挂钩，按50%进行加收，每例手术限加收一次，加收后的总费用一类价格每次最高不超过3600元、二类价格每次最高不超过3240元、三类价格每次最高不超过2920元。
4.医疗机构未上传医疗数据和设备运行记录的，应执行减收政策，减收标准100元。</v>
          </cell>
          <cell r="J47">
            <v>1800</v>
          </cell>
          <cell r="K47">
            <v>1620</v>
          </cell>
          <cell r="L47">
            <v>1460</v>
          </cell>
          <cell r="M47" t="str">
            <v>无</v>
          </cell>
          <cell r="N47" t="str">
            <v>无</v>
          </cell>
          <cell r="O47" t="str">
            <v>丙类</v>
          </cell>
          <cell r="P47">
            <v>1</v>
          </cell>
          <cell r="Q47" t="str">
            <v>丙类</v>
          </cell>
          <cell r="R47">
            <v>1</v>
          </cell>
          <cell r="S47" t="str">
            <v>丙类</v>
          </cell>
          <cell r="T47">
            <v>1</v>
          </cell>
        </row>
        <row r="48">
          <cell r="B48" t="str">
            <v>017100000150000</v>
          </cell>
          <cell r="C48" t="str">
            <v>手术机械臂辅助操作费（参与执行）</v>
          </cell>
          <cell r="D48" t="str">
            <v>通过手术机械臂平台，以映射控制的方式，辅助医务人员操控手术器械，参与完成构建通道、打孔或切割中的一个或若干个手术步骤。
</v>
          </cell>
          <cell r="E48" t="str">
            <v>所定价格涵盖设备准备、体位摆放、制定计划、导航、定位、探查、调节、控制机械臂完成部分手术操作、撤除、处理用物、数据处理与上传存储（含数字方式）等步骤所需的人力资源、以及配套使用的器械耗材、设备运转成本与基本物质资源消耗。</v>
          </cell>
        </row>
        <row r="48">
          <cell r="H48" t="str">
            <v>次</v>
          </cell>
          <cell r="I48" t="str">
            <v>1.不与“手术路径导航辅助操作费”同时收取。
2.单台设备同时具备导航、部分执行、精准执行中的两项或三项功能的，医疗机构实际收费时，按收费标准最高的医疗服务价格项目计费，不叠加计费。
3.本项目收费标准与主手术对应价格项目挂钩，按150%进行加收，每例手术限加收一次，加收后的一类价格总费用每次最高不超过12000元、二类价格每次最高不超过10800元、三类价格每次最高不超过9720元。
4.医疗机构未上传医疗数据和设备运行记录的，应执行减收政策，减收标准100元。</v>
          </cell>
          <cell r="J48">
            <v>5000</v>
          </cell>
          <cell r="K48">
            <v>4500</v>
          </cell>
          <cell r="L48">
            <v>4050</v>
          </cell>
          <cell r="M48" t="str">
            <v>无</v>
          </cell>
          <cell r="N48" t="str">
            <v>无</v>
          </cell>
          <cell r="O48" t="str">
            <v>丙类</v>
          </cell>
          <cell r="P48">
            <v>1</v>
          </cell>
          <cell r="Q48" t="str">
            <v>丙类</v>
          </cell>
          <cell r="R48">
            <v>1</v>
          </cell>
          <cell r="S48" t="str">
            <v>丙类</v>
          </cell>
          <cell r="T48">
            <v>1</v>
          </cell>
        </row>
        <row r="49">
          <cell r="B49" t="str">
            <v>017100000160000</v>
          </cell>
          <cell r="C49" t="str">
            <v>手术机械臂辅助操作费（精准执行）</v>
          </cell>
          <cell r="D49" t="str">
            <v>通过手术机械臂平台，以映射控制的方式，辅助医务人员操控手术器械精准完成手术的全部步骤，或精准完成手术中器官、组织的切除、重建、修复等全部关键步骤。</v>
          </cell>
          <cell r="E49" t="str">
            <v>所定价格涵盖设备准备、体位摆放、制定计划、导航、定位、探查、调节、控制机械臂完成手术操作、撤除、处理用物、数据处理与上传存储（含数字方式）等步骤所需的人力资源、以及配套使用的器械耗材、设备运转成本与基本物质资源消耗。</v>
          </cell>
        </row>
        <row r="49">
          <cell r="H49" t="str">
            <v>次</v>
          </cell>
          <cell r="I49" t="str">
            <v>1.不与“手术路径导航辅助操作费”同时收取。
2.单台设备同时具备导航、部分执行、精准执行中的两项或三项功能的，医疗机构实际收费时，按收费标准最高的医疗服务价格项目计费，不叠加计费。
3.本项目收费标准与主手术对应价格项目挂钩，按300%进行加收，每例手术限加收一次，加收后的总费用一类价格每次最高不超过26000元、二类价格每次最高不超过23400元、三类价格每次最高不超过21000元。
4.医疗机构未上传医疗数据和设备运行记录的，应执行减收政策，减收标准不低于100元。</v>
          </cell>
          <cell r="J49">
            <v>16000</v>
          </cell>
          <cell r="K49">
            <v>14000</v>
          </cell>
          <cell r="L49">
            <v>12500</v>
          </cell>
          <cell r="M49" t="str">
            <v>无</v>
          </cell>
          <cell r="N49" t="str">
            <v>无</v>
          </cell>
          <cell r="O49" t="str">
            <v>丙类</v>
          </cell>
          <cell r="P49">
            <v>1</v>
          </cell>
          <cell r="Q49" t="str">
            <v>丙类</v>
          </cell>
          <cell r="R49">
            <v>1</v>
          </cell>
          <cell r="S49" t="str">
            <v>丙类</v>
          </cell>
          <cell r="T49">
            <v>1</v>
          </cell>
        </row>
        <row r="50">
          <cell r="B50" t="str">
            <v>017100000170000</v>
          </cell>
          <cell r="C50" t="str">
            <v>远程手术辅助操作费</v>
          </cell>
          <cell r="D50" t="str">
            <v>通过计算机平台远程操控手术器械，精准完成手术的全部步骤，或精准完成手术中器官、组织的切除、重建、修复等全部关键步骤。</v>
          </cell>
          <cell r="E50" t="str">
            <v>所定价格涵盖设备准备、体位摆放、制定计划、导航、定位、探查、调节、控制机械臂完成手术操作、撤除、处理用物、数据处理与上传存储（含数字方式）等步骤所需的人力资源、以及配套使用的器械耗材、设备运转成本与基本物质资源消耗。</v>
          </cell>
        </row>
        <row r="50">
          <cell r="H50" t="str">
            <v>次</v>
          </cell>
          <cell r="I50" t="str">
            <v>1.不与“手术导航辅助操作费”“手术机械臂辅助操作费”同时收取。
2.本项目收费标准与主手术对应价格项目挂钩，以患者接受手术的地区价格为基数，按500%进行加收，每例手术限加收一次，加收后的总费用一类价格每次最高不超过37000元、二类价格每次最高不超过33000元、三类价格每次最高不超过30000元。
3.医疗机构未上传医疗数据和设备运行记录的，应执行减收政策，减收标准100元。                         4.远程指跨地市且距离超过300公里。
  </v>
          </cell>
          <cell r="J50">
            <v>20000</v>
          </cell>
          <cell r="K50">
            <v>18000</v>
          </cell>
          <cell r="L50">
            <v>16200</v>
          </cell>
          <cell r="M50" t="str">
            <v>无</v>
          </cell>
          <cell r="N50" t="str">
            <v>无</v>
          </cell>
          <cell r="O50" t="str">
            <v>丙类</v>
          </cell>
          <cell r="P50">
            <v>1</v>
          </cell>
          <cell r="Q50" t="str">
            <v>丙类</v>
          </cell>
          <cell r="R50">
            <v>1</v>
          </cell>
          <cell r="S50" t="str">
            <v>丙类</v>
          </cell>
          <cell r="T50">
            <v>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tabSelected="1" view="pageBreakPreview" zoomScaleNormal="90" workbookViewId="0">
      <pane xSplit="3" ySplit="4" topLeftCell="D45" activePane="bottomRight" state="frozen"/>
      <selection/>
      <selection pane="topRight"/>
      <selection pane="bottomLeft"/>
      <selection pane="bottomRight" activeCell="F18" sqref="F18"/>
    </sheetView>
  </sheetViews>
  <sheetFormatPr defaultColWidth="9.025" defaultRowHeight="18.75"/>
  <cols>
    <col min="1" max="1" width="4.68333333333333" customWidth="1"/>
    <col min="2" max="2" width="10.775" style="6" customWidth="1"/>
    <col min="3" max="3" width="12.225" style="7" customWidth="1"/>
    <col min="4" max="4" width="16.4416666666667" style="8" customWidth="1"/>
    <col min="5" max="5" width="21.1083333333333" style="9" customWidth="1"/>
    <col min="6" max="6" width="10" style="7" customWidth="1"/>
    <col min="7" max="7" width="8.10833333333333" style="10" customWidth="1"/>
    <col min="8" max="8" width="5.80833333333333" style="11" customWidth="1"/>
    <col min="9" max="9" width="22.8916666666667" style="12" customWidth="1"/>
    <col min="10" max="10" width="6.55833333333333" customWidth="1"/>
    <col min="11" max="11" width="6.89166666666667" customWidth="1"/>
    <col min="12" max="12" width="6.66666666666667" customWidth="1"/>
    <col min="13" max="14" width="5.225" customWidth="1"/>
    <col min="15" max="16" width="6.55833333333333" style="13" hidden="1" customWidth="1"/>
    <col min="17" max="17" width="21.225" style="14" hidden="1" customWidth="1"/>
    <col min="18" max="20" width="9.025" hidden="1" customWidth="1"/>
    <col min="21" max="22" width="9.66666666666667" hidden="1" customWidth="1"/>
  </cols>
  <sheetData>
    <row r="1" s="1" customFormat="1" ht="15.75" spans="1:17">
      <c r="A1" s="15" t="s">
        <v>0</v>
      </c>
      <c r="B1" s="16"/>
      <c r="C1" s="17"/>
      <c r="D1" s="18"/>
      <c r="E1" s="19"/>
      <c r="F1" s="17"/>
      <c r="G1" s="20"/>
      <c r="H1" s="21"/>
      <c r="I1" s="40"/>
      <c r="O1" s="13"/>
      <c r="P1" s="13"/>
      <c r="Q1" s="14"/>
    </row>
    <row r="2" s="2" customFormat="1" ht="21" customHeight="1" spans="1:17">
      <c r="A2" s="22" t="s">
        <v>1</v>
      </c>
      <c r="B2" s="22"/>
      <c r="C2" s="22"/>
      <c r="D2" s="23"/>
      <c r="E2" s="23"/>
      <c r="F2" s="22"/>
      <c r="G2" s="22"/>
      <c r="H2" s="22"/>
      <c r="I2" s="22"/>
      <c r="J2" s="22"/>
      <c r="K2" s="22"/>
      <c r="L2" s="22"/>
      <c r="M2" s="22"/>
      <c r="N2" s="22"/>
      <c r="O2" s="41"/>
      <c r="P2" s="13"/>
      <c r="Q2" s="62"/>
    </row>
    <row r="3" s="3" customFormat="1" ht="24" spans="1:17">
      <c r="A3" s="24" t="s">
        <v>2</v>
      </c>
      <c r="B3" s="24" t="s">
        <v>3</v>
      </c>
      <c r="C3" s="24" t="s">
        <v>4</v>
      </c>
      <c r="D3" s="24" t="s">
        <v>5</v>
      </c>
      <c r="E3" s="24" t="s">
        <v>6</v>
      </c>
      <c r="F3" s="24" t="s">
        <v>7</v>
      </c>
      <c r="G3" s="24" t="s">
        <v>8</v>
      </c>
      <c r="H3" s="24" t="s">
        <v>9</v>
      </c>
      <c r="I3" s="24" t="s">
        <v>10</v>
      </c>
      <c r="J3" s="42" t="s">
        <v>11</v>
      </c>
      <c r="K3" s="42" t="s">
        <v>12</v>
      </c>
      <c r="L3" s="42" t="s">
        <v>13</v>
      </c>
      <c r="M3" s="43" t="s">
        <v>14</v>
      </c>
      <c r="N3" s="43" t="s">
        <v>15</v>
      </c>
      <c r="O3" s="44"/>
      <c r="P3" s="13"/>
      <c r="Q3" s="63"/>
    </row>
    <row r="4" s="3" customFormat="1" ht="14.25" spans="1:17">
      <c r="A4" s="24"/>
      <c r="B4" s="24"/>
      <c r="C4" s="24"/>
      <c r="D4" s="24"/>
      <c r="E4" s="24"/>
      <c r="F4" s="24"/>
      <c r="G4" s="24"/>
      <c r="H4" s="24"/>
      <c r="I4" s="24"/>
      <c r="J4" s="45" t="s">
        <v>16</v>
      </c>
      <c r="K4" s="45"/>
      <c r="L4" s="45"/>
      <c r="M4" s="43"/>
      <c r="N4" s="43"/>
      <c r="O4" s="44"/>
      <c r="P4" s="13"/>
      <c r="Q4" s="63"/>
    </row>
    <row r="5" s="4" customFormat="1" ht="128.25" spans="1:22">
      <c r="A5" s="25">
        <v>1</v>
      </c>
      <c r="B5" s="64" t="s">
        <v>17</v>
      </c>
      <c r="C5" s="27" t="s">
        <v>18</v>
      </c>
      <c r="D5" s="28" t="s">
        <v>19</v>
      </c>
      <c r="E5" s="29" t="s">
        <v>20</v>
      </c>
      <c r="F5" s="27"/>
      <c r="G5" s="30"/>
      <c r="H5" s="31" t="s">
        <v>21</v>
      </c>
      <c r="I5" s="46" t="s">
        <v>22</v>
      </c>
      <c r="J5" s="47">
        <v>280</v>
      </c>
      <c r="K5" s="47">
        <v>250</v>
      </c>
      <c r="L5" s="47">
        <v>225</v>
      </c>
      <c r="M5" s="48" t="s">
        <v>23</v>
      </c>
      <c r="N5" s="49">
        <v>1</v>
      </c>
      <c r="O5" s="13">
        <f t="shared" ref="O5:O9" si="0">K5/J5</f>
        <v>0.892857142857143</v>
      </c>
      <c r="P5" s="13">
        <f t="shared" ref="P5:P9" si="1">L5/K5</f>
        <v>0.9</v>
      </c>
      <c r="Q5" s="14" t="str">
        <f>VLOOKUP(B5,[1]清稿!$B$3:$C$46,2,0)</f>
        <v>医学3D重建辅助操作费</v>
      </c>
      <c r="R5" s="4" t="b">
        <f t="shared" ref="R5:R48" si="2">C5=Q5</f>
        <v>1</v>
      </c>
      <c r="S5" s="4" t="str">
        <f>VLOOKUP(B5,[2]Sheet1!$B$3:$T$50,18,0)</f>
        <v>丙类</v>
      </c>
      <c r="T5" s="4">
        <f>VLOOKUP(B5,[2]Sheet1!$B$3:$T$50,19,0)</f>
        <v>1</v>
      </c>
      <c r="U5" s="4" t="b">
        <f t="shared" ref="U5:U48" si="3">M5=S5</f>
        <v>1</v>
      </c>
      <c r="V5" s="4" t="b">
        <f t="shared" ref="V5:V48" si="4">N5=T5</f>
        <v>1</v>
      </c>
    </row>
    <row r="6" s="4" customFormat="1" ht="114" spans="1:22">
      <c r="A6" s="25">
        <v>2</v>
      </c>
      <c r="B6" s="64" t="s">
        <v>24</v>
      </c>
      <c r="C6" s="27" t="s">
        <v>25</v>
      </c>
      <c r="D6" s="28" t="s">
        <v>26</v>
      </c>
      <c r="E6" s="28" t="s">
        <v>27</v>
      </c>
      <c r="F6" s="30"/>
      <c r="G6" s="30"/>
      <c r="H6" s="32" t="s">
        <v>28</v>
      </c>
      <c r="I6" s="50" t="s">
        <v>29</v>
      </c>
      <c r="J6" s="47">
        <v>450</v>
      </c>
      <c r="K6" s="47">
        <v>400</v>
      </c>
      <c r="L6" s="47">
        <v>360</v>
      </c>
      <c r="M6" s="48" t="s">
        <v>23</v>
      </c>
      <c r="N6" s="49">
        <v>1</v>
      </c>
      <c r="O6" s="13">
        <f t="shared" si="0"/>
        <v>0.888888888888889</v>
      </c>
      <c r="P6" s="13">
        <f t="shared" si="1"/>
        <v>0.9</v>
      </c>
      <c r="Q6" s="14" t="str">
        <f>VLOOKUP(B6,[1]清稿!$B$3:$C$46,2,0)</f>
        <v>医学3D模型打印辅助操作费</v>
      </c>
      <c r="R6" s="4" t="b">
        <f t="shared" si="2"/>
        <v>1</v>
      </c>
      <c r="S6" s="4" t="str">
        <f>VLOOKUP(B6,[2]Sheet1!$B$3:$T$50,18,0)</f>
        <v>丙类</v>
      </c>
      <c r="T6" s="4">
        <f>VLOOKUP(B6,[2]Sheet1!$B$3:$T$50,19,0)</f>
        <v>1</v>
      </c>
      <c r="U6" s="4" t="b">
        <f t="shared" si="3"/>
        <v>1</v>
      </c>
      <c r="V6" s="4" t="b">
        <f t="shared" si="4"/>
        <v>1</v>
      </c>
    </row>
    <row r="7" s="4" customFormat="1" ht="114" spans="1:22">
      <c r="A7" s="25">
        <v>3</v>
      </c>
      <c r="B7" s="64" t="s">
        <v>30</v>
      </c>
      <c r="C7" s="27" t="s">
        <v>31</v>
      </c>
      <c r="D7" s="28" t="s">
        <v>32</v>
      </c>
      <c r="E7" s="28" t="s">
        <v>27</v>
      </c>
      <c r="F7" s="30"/>
      <c r="G7" s="30"/>
      <c r="H7" s="32" t="s">
        <v>28</v>
      </c>
      <c r="I7" s="50" t="s">
        <v>33</v>
      </c>
      <c r="J7" s="47">
        <v>1500</v>
      </c>
      <c r="K7" s="47">
        <v>1300</v>
      </c>
      <c r="L7" s="47">
        <v>1040</v>
      </c>
      <c r="M7" s="48" t="s">
        <v>23</v>
      </c>
      <c r="N7" s="49">
        <v>1</v>
      </c>
      <c r="O7" s="13">
        <f t="shared" si="0"/>
        <v>0.866666666666667</v>
      </c>
      <c r="P7" s="13">
        <f t="shared" si="1"/>
        <v>0.8</v>
      </c>
      <c r="Q7" s="14" t="str">
        <f>VLOOKUP(B7,[1]清稿!$B$3:$C$46,2,0)</f>
        <v>医学3D导板打印辅助操作费</v>
      </c>
      <c r="R7" s="4" t="b">
        <f t="shared" si="2"/>
        <v>1</v>
      </c>
      <c r="S7" s="4" t="str">
        <f>VLOOKUP(B7,[2]Sheet1!$B$3:$T$50,18,0)</f>
        <v>丙类</v>
      </c>
      <c r="T7" s="4">
        <f>VLOOKUP(B7,[2]Sheet1!$B$3:$T$50,19,0)</f>
        <v>1</v>
      </c>
      <c r="U7" s="4" t="b">
        <f t="shared" si="3"/>
        <v>1</v>
      </c>
      <c r="V7" s="4" t="b">
        <f t="shared" si="4"/>
        <v>1</v>
      </c>
    </row>
    <row r="8" s="4" customFormat="1" ht="129" customHeight="1" spans="1:22">
      <c r="A8" s="25">
        <v>4</v>
      </c>
      <c r="B8" s="64" t="s">
        <v>34</v>
      </c>
      <c r="C8" s="27" t="s">
        <v>35</v>
      </c>
      <c r="D8" s="28" t="s">
        <v>36</v>
      </c>
      <c r="E8" s="28" t="s">
        <v>37</v>
      </c>
      <c r="F8" s="30"/>
      <c r="G8" s="30"/>
      <c r="H8" s="32" t="s">
        <v>28</v>
      </c>
      <c r="I8" s="51" t="s">
        <v>38</v>
      </c>
      <c r="J8" s="47">
        <v>1600</v>
      </c>
      <c r="K8" s="47">
        <v>1400</v>
      </c>
      <c r="L8" s="47">
        <v>1200</v>
      </c>
      <c r="M8" s="48" t="s">
        <v>23</v>
      </c>
      <c r="N8" s="49">
        <v>1</v>
      </c>
      <c r="O8" s="13">
        <f t="shared" si="0"/>
        <v>0.875</v>
      </c>
      <c r="P8" s="13">
        <f t="shared" si="1"/>
        <v>0.857142857142857</v>
      </c>
      <c r="Q8" s="14" t="str">
        <f>VLOOKUP(B8,[1]清稿!$B$3:$C$46,2,0)</f>
        <v>生物3D打印（组织）辅助操作费</v>
      </c>
      <c r="R8" s="4" t="b">
        <f t="shared" si="2"/>
        <v>1</v>
      </c>
      <c r="S8" s="4" t="str">
        <f>VLOOKUP(B8,[2]Sheet1!$B$3:$T$50,18,0)</f>
        <v>丙类</v>
      </c>
      <c r="T8" s="4">
        <f>VLOOKUP(B8,[2]Sheet1!$B$3:$T$50,19,0)</f>
        <v>1</v>
      </c>
      <c r="U8" s="4" t="b">
        <f t="shared" si="3"/>
        <v>1</v>
      </c>
      <c r="V8" s="4" t="b">
        <f t="shared" si="4"/>
        <v>1</v>
      </c>
    </row>
    <row r="9" s="4" customFormat="1" ht="85.5" spans="1:22">
      <c r="A9" s="25">
        <v>5</v>
      </c>
      <c r="B9" s="64" t="s">
        <v>39</v>
      </c>
      <c r="C9" s="27" t="s">
        <v>40</v>
      </c>
      <c r="D9" s="28" t="s">
        <v>41</v>
      </c>
      <c r="E9" s="28" t="s">
        <v>37</v>
      </c>
      <c r="F9" s="30"/>
      <c r="G9" s="30"/>
      <c r="H9" s="32" t="s">
        <v>28</v>
      </c>
      <c r="I9" s="51" t="s">
        <v>42</v>
      </c>
      <c r="J9" s="47">
        <v>7000</v>
      </c>
      <c r="K9" s="47">
        <v>5600</v>
      </c>
      <c r="L9" s="47">
        <v>5000</v>
      </c>
      <c r="M9" s="48" t="s">
        <v>23</v>
      </c>
      <c r="N9" s="49">
        <v>1</v>
      </c>
      <c r="O9" s="13">
        <f t="shared" si="0"/>
        <v>0.8</v>
      </c>
      <c r="P9" s="13">
        <f t="shared" si="1"/>
        <v>0.892857142857143</v>
      </c>
      <c r="Q9" s="14" t="str">
        <f>VLOOKUP(B9,[1]清稿!$B$3:$C$46,2,0)</f>
        <v>生物3D打印（血管）辅助操作费</v>
      </c>
      <c r="R9" s="4" t="b">
        <f t="shared" si="2"/>
        <v>1</v>
      </c>
      <c r="S9" s="4" t="str">
        <f>VLOOKUP(B9,[2]Sheet1!$B$3:$T$50,18,0)</f>
        <v>丙类</v>
      </c>
      <c r="T9" s="4">
        <f>VLOOKUP(B9,[2]Sheet1!$B$3:$T$50,19,0)</f>
        <v>1</v>
      </c>
      <c r="U9" s="4" t="b">
        <f t="shared" si="3"/>
        <v>1</v>
      </c>
      <c r="V9" s="4" t="b">
        <f t="shared" si="4"/>
        <v>1</v>
      </c>
    </row>
    <row r="10" s="4" customFormat="1" ht="85.5" spans="1:22">
      <c r="A10" s="25">
        <v>6</v>
      </c>
      <c r="B10" s="64" t="s">
        <v>43</v>
      </c>
      <c r="C10" s="27" t="s">
        <v>44</v>
      </c>
      <c r="D10" s="28" t="s">
        <v>45</v>
      </c>
      <c r="E10" s="28" t="s">
        <v>37</v>
      </c>
      <c r="F10" s="30"/>
      <c r="G10" s="30"/>
      <c r="H10" s="32" t="s">
        <v>28</v>
      </c>
      <c r="I10" s="51" t="s">
        <v>46</v>
      </c>
      <c r="J10" s="52" t="s">
        <v>47</v>
      </c>
      <c r="K10" s="52"/>
      <c r="L10" s="52"/>
      <c r="M10" s="48" t="s">
        <v>23</v>
      </c>
      <c r="N10" s="49">
        <v>1</v>
      </c>
      <c r="O10" s="13"/>
      <c r="P10" s="13"/>
      <c r="Q10" s="14" t="str">
        <f>VLOOKUP(B10,[1]清稿!$B$3:$C$46,2,0)</f>
        <v>生物3D打印（器官）辅助操作费</v>
      </c>
      <c r="R10" s="4" t="b">
        <f t="shared" si="2"/>
        <v>1</v>
      </c>
      <c r="S10" s="4" t="str">
        <f>VLOOKUP(B10,[2]Sheet1!$B$3:$T$50,18,0)</f>
        <v>丙类</v>
      </c>
      <c r="T10" s="4">
        <f>VLOOKUP(B10,[2]Sheet1!$B$3:$T$50,19,0)</f>
        <v>1</v>
      </c>
      <c r="U10" s="4" t="b">
        <f t="shared" si="3"/>
        <v>1</v>
      </c>
      <c r="V10" s="4" t="b">
        <f t="shared" si="4"/>
        <v>1</v>
      </c>
    </row>
    <row r="11" s="4" customFormat="1" ht="85.5" spans="1:22">
      <c r="A11" s="25">
        <v>7</v>
      </c>
      <c r="B11" s="64" t="s">
        <v>48</v>
      </c>
      <c r="C11" s="27" t="s">
        <v>49</v>
      </c>
      <c r="D11" s="28" t="s">
        <v>50</v>
      </c>
      <c r="E11" s="29" t="s">
        <v>51</v>
      </c>
      <c r="F11" s="27"/>
      <c r="G11" s="30"/>
      <c r="H11" s="31" t="s">
        <v>21</v>
      </c>
      <c r="I11" s="53"/>
      <c r="J11" s="47">
        <v>350</v>
      </c>
      <c r="K11" s="47">
        <v>310</v>
      </c>
      <c r="L11" s="47">
        <v>280</v>
      </c>
      <c r="M11" s="48" t="s">
        <v>23</v>
      </c>
      <c r="N11" s="49">
        <v>1</v>
      </c>
      <c r="O11" s="13">
        <f t="shared" ref="O11:O19" si="5">K11/J11</f>
        <v>0.885714285714286</v>
      </c>
      <c r="P11" s="13">
        <f t="shared" ref="P11:P19" si="6">L11/K11</f>
        <v>0.903225806451613</v>
      </c>
      <c r="Q11" s="14" t="str">
        <f>VLOOKUP(B11,[1]清稿!$B$3:$C$46,2,0)</f>
        <v>示踪辅助操作费（阴性显示）</v>
      </c>
      <c r="R11" s="4" t="b">
        <f t="shared" si="2"/>
        <v>1</v>
      </c>
      <c r="S11" s="4" t="str">
        <f>VLOOKUP(B11,[2]Sheet1!$B$3:$T$50,18,0)</f>
        <v>丙类</v>
      </c>
      <c r="T11" s="4">
        <f>VLOOKUP(B11,[2]Sheet1!$B$3:$T$50,19,0)</f>
        <v>1</v>
      </c>
      <c r="U11" s="4" t="b">
        <f t="shared" si="3"/>
        <v>1</v>
      </c>
      <c r="V11" s="4" t="b">
        <f t="shared" si="4"/>
        <v>1</v>
      </c>
    </row>
    <row r="12" s="4" customFormat="1" ht="85.5" spans="1:22">
      <c r="A12" s="25">
        <v>8</v>
      </c>
      <c r="B12" s="64" t="s">
        <v>52</v>
      </c>
      <c r="C12" s="27" t="s">
        <v>53</v>
      </c>
      <c r="D12" s="28" t="s">
        <v>54</v>
      </c>
      <c r="E12" s="29" t="s">
        <v>51</v>
      </c>
      <c r="F12" s="27"/>
      <c r="G12" s="30"/>
      <c r="H12" s="31" t="s">
        <v>21</v>
      </c>
      <c r="I12" s="53"/>
      <c r="J12" s="47">
        <v>350</v>
      </c>
      <c r="K12" s="47">
        <v>310</v>
      </c>
      <c r="L12" s="47">
        <v>280</v>
      </c>
      <c r="M12" s="48" t="s">
        <v>23</v>
      </c>
      <c r="N12" s="49">
        <v>1</v>
      </c>
      <c r="O12" s="13">
        <f t="shared" si="5"/>
        <v>0.885714285714286</v>
      </c>
      <c r="P12" s="13">
        <f t="shared" si="6"/>
        <v>0.903225806451613</v>
      </c>
      <c r="Q12" s="14" t="str">
        <f>VLOOKUP(B12,[1]清稿!$B$3:$C$46,2,0)</f>
        <v>示踪辅助操作费（阳性显示）</v>
      </c>
      <c r="R12" s="4" t="b">
        <f t="shared" si="2"/>
        <v>1</v>
      </c>
      <c r="S12" s="4" t="str">
        <f>VLOOKUP(B12,[2]Sheet1!$B$3:$T$50,18,0)</f>
        <v>丙类</v>
      </c>
      <c r="T12" s="4">
        <f>VLOOKUP(B12,[2]Sheet1!$B$3:$T$50,19,0)</f>
        <v>1</v>
      </c>
      <c r="U12" s="4" t="b">
        <f t="shared" si="3"/>
        <v>1</v>
      </c>
      <c r="V12" s="4" t="b">
        <f t="shared" si="4"/>
        <v>1</v>
      </c>
    </row>
    <row r="13" s="5" customFormat="1" ht="71.25" spans="1:22">
      <c r="A13" s="33">
        <v>9</v>
      </c>
      <c r="B13" s="65" t="s">
        <v>55</v>
      </c>
      <c r="C13" s="30" t="s">
        <v>56</v>
      </c>
      <c r="D13" s="28" t="s">
        <v>57</v>
      </c>
      <c r="E13" s="28" t="s">
        <v>58</v>
      </c>
      <c r="F13" s="30" t="s">
        <v>59</v>
      </c>
      <c r="G13" s="30"/>
      <c r="H13" s="32" t="s">
        <v>21</v>
      </c>
      <c r="I13" s="54" t="s">
        <v>60</v>
      </c>
      <c r="J13" s="55">
        <v>330</v>
      </c>
      <c r="K13" s="55">
        <v>330</v>
      </c>
      <c r="L13" s="55">
        <v>330</v>
      </c>
      <c r="M13" s="56" t="s">
        <v>61</v>
      </c>
      <c r="N13" s="57">
        <v>0.3</v>
      </c>
      <c r="O13" s="13">
        <f t="shared" si="5"/>
        <v>1</v>
      </c>
      <c r="P13" s="13">
        <f t="shared" si="6"/>
        <v>1</v>
      </c>
      <c r="Q13" s="14" t="str">
        <f>VLOOKUP(B13,[1]清稿!$B$3:$C$46,2,0)</f>
        <v>术中显微成像辅助操作费</v>
      </c>
      <c r="R13" s="4" t="b">
        <f t="shared" si="2"/>
        <v>1</v>
      </c>
      <c r="S13" s="4" t="str">
        <f>VLOOKUP(B13,[2]Sheet1!$B$3:$T$50,18,0)</f>
        <v>乙类</v>
      </c>
      <c r="T13" s="4">
        <f>VLOOKUP(B13,[2]Sheet1!$B$3:$T$50,19,0)</f>
        <v>0.3</v>
      </c>
      <c r="U13" s="4" t="b">
        <f t="shared" si="3"/>
        <v>1</v>
      </c>
      <c r="V13" s="4" t="b">
        <f t="shared" si="4"/>
        <v>1</v>
      </c>
    </row>
    <row r="14" s="5" customFormat="1" ht="99.75" spans="1:22">
      <c r="A14" s="33">
        <v>10</v>
      </c>
      <c r="B14" s="66" t="s">
        <v>62</v>
      </c>
      <c r="C14" s="30" t="s">
        <v>63</v>
      </c>
      <c r="D14" s="28"/>
      <c r="E14" s="28"/>
      <c r="F14" s="30"/>
      <c r="G14" s="30"/>
      <c r="H14" s="32"/>
      <c r="I14" s="54"/>
      <c r="J14" s="55">
        <v>66</v>
      </c>
      <c r="K14" s="55">
        <v>66</v>
      </c>
      <c r="L14" s="55">
        <v>66</v>
      </c>
      <c r="M14" s="56" t="s">
        <v>61</v>
      </c>
      <c r="N14" s="57">
        <v>0.3</v>
      </c>
      <c r="O14" s="13">
        <f t="shared" si="5"/>
        <v>1</v>
      </c>
      <c r="P14" s="13">
        <f t="shared" si="6"/>
        <v>1</v>
      </c>
      <c r="Q14" s="14" t="e">
        <f>VLOOKUP(B14,[1]清稿!$B$3:$C$46,2,0)</f>
        <v>#N/A</v>
      </c>
      <c r="R14" s="4" t="e">
        <f t="shared" si="2"/>
        <v>#N/A</v>
      </c>
      <c r="S14" s="4" t="e">
        <f>VLOOKUP(B14,[2]Sheet1!$B$3:$T$50,18,0)</f>
        <v>#N/A</v>
      </c>
      <c r="T14" s="4" t="e">
        <f>VLOOKUP(B14,[2]Sheet1!$B$3:$T$50,19,0)</f>
        <v>#N/A</v>
      </c>
      <c r="U14" s="4" t="e">
        <f t="shared" si="3"/>
        <v>#N/A</v>
      </c>
      <c r="V14" s="4" t="e">
        <f t="shared" si="4"/>
        <v>#N/A</v>
      </c>
    </row>
    <row r="15" s="4" customFormat="1" ht="142.5" spans="1:22">
      <c r="A15" s="33">
        <v>11</v>
      </c>
      <c r="B15" s="64" t="s">
        <v>64</v>
      </c>
      <c r="C15" s="27" t="s">
        <v>65</v>
      </c>
      <c r="D15" s="28" t="s">
        <v>66</v>
      </c>
      <c r="E15" s="29" t="s">
        <v>67</v>
      </c>
      <c r="F15" s="27"/>
      <c r="G15" s="30"/>
      <c r="H15" s="31" t="s">
        <v>21</v>
      </c>
      <c r="I15" s="53"/>
      <c r="J15" s="47">
        <v>680</v>
      </c>
      <c r="K15" s="47">
        <v>610</v>
      </c>
      <c r="L15" s="47">
        <v>550</v>
      </c>
      <c r="M15" s="48" t="s">
        <v>23</v>
      </c>
      <c r="N15" s="49">
        <v>1</v>
      </c>
      <c r="O15" s="13">
        <f t="shared" si="5"/>
        <v>0.897058823529412</v>
      </c>
      <c r="P15" s="13">
        <f t="shared" si="6"/>
        <v>0.901639344262295</v>
      </c>
      <c r="Q15" s="14" t="str">
        <f>VLOOKUP(B15,[1]清稿!$B$3:$C$46,2,0)</f>
        <v>术中立体成像辅助操作费</v>
      </c>
      <c r="R15" s="4" t="b">
        <f t="shared" si="2"/>
        <v>1</v>
      </c>
      <c r="S15" s="4" t="str">
        <f>VLOOKUP(B15,[2]Sheet1!$B$3:$T$50,18,0)</f>
        <v>丙类</v>
      </c>
      <c r="T15" s="4">
        <f>VLOOKUP(B15,[2]Sheet1!$B$3:$T$50,19,0)</f>
        <v>1</v>
      </c>
      <c r="U15" s="4" t="b">
        <f t="shared" si="3"/>
        <v>1</v>
      </c>
      <c r="V15" s="4" t="b">
        <f t="shared" si="4"/>
        <v>1</v>
      </c>
    </row>
    <row r="16" s="4" customFormat="1" ht="164" customHeight="1" spans="1:22">
      <c r="A16" s="33">
        <v>12</v>
      </c>
      <c r="B16" s="64" t="s">
        <v>68</v>
      </c>
      <c r="C16" s="27" t="s">
        <v>69</v>
      </c>
      <c r="D16" s="35" t="s">
        <v>70</v>
      </c>
      <c r="E16" s="35" t="s">
        <v>71</v>
      </c>
      <c r="F16" s="36"/>
      <c r="G16" s="36"/>
      <c r="H16" s="37" t="s">
        <v>21</v>
      </c>
      <c r="I16" s="58" t="s">
        <v>72</v>
      </c>
      <c r="J16" s="47">
        <v>1500</v>
      </c>
      <c r="K16" s="47">
        <v>1500</v>
      </c>
      <c r="L16" s="47">
        <v>1500</v>
      </c>
      <c r="M16" s="48" t="s">
        <v>23</v>
      </c>
      <c r="N16" s="49">
        <v>1</v>
      </c>
      <c r="O16" s="13">
        <f t="shared" si="5"/>
        <v>1</v>
      </c>
      <c r="P16" s="13">
        <f t="shared" si="6"/>
        <v>1</v>
      </c>
      <c r="Q16" s="14" t="str">
        <f>VLOOKUP(B16,[1]清稿!$B$3:$C$46,2,0)</f>
        <v>手术路径导航辅助操作费</v>
      </c>
      <c r="R16" s="4" t="b">
        <f t="shared" si="2"/>
        <v>1</v>
      </c>
      <c r="S16" s="4" t="str">
        <f>VLOOKUP(B16,[2]Sheet1!$B$3:$T$50,18,0)</f>
        <v>丙类</v>
      </c>
      <c r="T16" s="4">
        <f>VLOOKUP(B16,[2]Sheet1!$B$3:$T$50,19,0)</f>
        <v>1</v>
      </c>
      <c r="U16" s="4" t="b">
        <f t="shared" si="3"/>
        <v>1</v>
      </c>
      <c r="V16" s="4" t="b">
        <f t="shared" si="4"/>
        <v>1</v>
      </c>
    </row>
    <row r="17" s="4" customFormat="1" ht="147" customHeight="1" spans="1:22">
      <c r="A17" s="33">
        <v>13</v>
      </c>
      <c r="B17" s="64" t="s">
        <v>73</v>
      </c>
      <c r="C17" s="27" t="s">
        <v>74</v>
      </c>
      <c r="D17" s="28" t="s">
        <v>75</v>
      </c>
      <c r="E17" s="29" t="s">
        <v>76</v>
      </c>
      <c r="F17" s="27"/>
      <c r="G17" s="30"/>
      <c r="H17" s="31" t="s">
        <v>21</v>
      </c>
      <c r="I17" s="53" t="s">
        <v>77</v>
      </c>
      <c r="J17" s="47">
        <v>500</v>
      </c>
      <c r="K17" s="47">
        <v>500</v>
      </c>
      <c r="L17" s="47">
        <v>500</v>
      </c>
      <c r="M17" s="48" t="s">
        <v>61</v>
      </c>
      <c r="N17" s="49">
        <v>0.2</v>
      </c>
      <c r="O17" s="13">
        <f t="shared" si="5"/>
        <v>1</v>
      </c>
      <c r="P17" s="13">
        <f t="shared" si="6"/>
        <v>1</v>
      </c>
      <c r="Q17" s="14" t="str">
        <f>VLOOKUP(B17,[1]清稿!$B$3:$C$46,2,0)</f>
        <v>超声切割刀辅助操作费</v>
      </c>
      <c r="R17" s="4" t="b">
        <f t="shared" si="2"/>
        <v>1</v>
      </c>
      <c r="S17" s="4" t="str">
        <f>VLOOKUP(B17,[2]Sheet1!$B$3:$T$50,18,0)</f>
        <v>丙类</v>
      </c>
      <c r="T17" s="4">
        <f>VLOOKUP(B17,[2]Sheet1!$B$3:$T$50,19,0)</f>
        <v>1</v>
      </c>
      <c r="U17" s="4" t="b">
        <f t="shared" si="3"/>
        <v>0</v>
      </c>
      <c r="V17" s="4" t="b">
        <f t="shared" si="4"/>
        <v>0</v>
      </c>
    </row>
    <row r="18" s="4" customFormat="1" ht="142" customHeight="1" spans="1:22">
      <c r="A18" s="33">
        <v>14</v>
      </c>
      <c r="B18" s="64" t="s">
        <v>78</v>
      </c>
      <c r="C18" s="27" t="s">
        <v>79</v>
      </c>
      <c r="D18" s="28" t="s">
        <v>80</v>
      </c>
      <c r="E18" s="29" t="s">
        <v>81</v>
      </c>
      <c r="F18" s="27"/>
      <c r="G18" s="30"/>
      <c r="H18" s="31" t="s">
        <v>21</v>
      </c>
      <c r="I18" s="53" t="s">
        <v>82</v>
      </c>
      <c r="J18" s="47">
        <v>1000</v>
      </c>
      <c r="K18" s="47">
        <v>1000</v>
      </c>
      <c r="L18" s="47">
        <v>1000</v>
      </c>
      <c r="M18" s="48" t="s">
        <v>23</v>
      </c>
      <c r="N18" s="49">
        <v>1</v>
      </c>
      <c r="O18" s="13">
        <f t="shared" si="5"/>
        <v>1</v>
      </c>
      <c r="P18" s="13">
        <f t="shared" si="6"/>
        <v>1</v>
      </c>
      <c r="Q18" s="14" t="str">
        <f>VLOOKUP(B18,[1]清稿!$B$3:$C$46,2,0)</f>
        <v>超声吸引刀辅助操作费</v>
      </c>
      <c r="R18" s="4" t="b">
        <f t="shared" si="2"/>
        <v>1</v>
      </c>
      <c r="S18" s="4" t="str">
        <f>VLOOKUP(B18,[2]Sheet1!$B$3:$T$50,18,0)</f>
        <v>丙类</v>
      </c>
      <c r="T18" s="4">
        <f>VLOOKUP(B18,[2]Sheet1!$B$3:$T$50,19,0)</f>
        <v>1</v>
      </c>
      <c r="U18" s="4" t="b">
        <f t="shared" si="3"/>
        <v>1</v>
      </c>
      <c r="V18" s="4" t="b">
        <f t="shared" si="4"/>
        <v>1</v>
      </c>
    </row>
    <row r="19" s="4" customFormat="1" ht="208" customHeight="1" spans="1:22">
      <c r="A19" s="33">
        <v>15</v>
      </c>
      <c r="B19" s="64" t="s">
        <v>83</v>
      </c>
      <c r="C19" s="27" t="s">
        <v>84</v>
      </c>
      <c r="D19" s="28" t="s">
        <v>85</v>
      </c>
      <c r="E19" s="29" t="s">
        <v>86</v>
      </c>
      <c r="F19" s="27" t="s">
        <v>87</v>
      </c>
      <c r="G19" s="30"/>
      <c r="H19" s="31" t="s">
        <v>21</v>
      </c>
      <c r="I19" s="59" t="s">
        <v>88</v>
      </c>
      <c r="J19" s="47">
        <v>100</v>
      </c>
      <c r="K19" s="47">
        <v>100</v>
      </c>
      <c r="L19" s="47">
        <v>100</v>
      </c>
      <c r="M19" s="56" t="s">
        <v>61</v>
      </c>
      <c r="N19" s="57">
        <v>0.2</v>
      </c>
      <c r="O19" s="13">
        <f t="shared" si="5"/>
        <v>1</v>
      </c>
      <c r="P19" s="13">
        <f t="shared" si="6"/>
        <v>1</v>
      </c>
      <c r="Q19" s="14" t="str">
        <f>VLOOKUP(B19,[1]清稿!$B$3:$C$46,2,0)</f>
        <v>电刀辅助操作费</v>
      </c>
      <c r="R19" s="4" t="b">
        <f t="shared" si="2"/>
        <v>1</v>
      </c>
      <c r="S19" s="4" t="str">
        <f>VLOOKUP(B19,[2]Sheet1!$B$3:$T$50,18,0)</f>
        <v>乙类</v>
      </c>
      <c r="T19" s="4">
        <f>VLOOKUP(B19,[2]Sheet1!$B$3:$T$50,19,0)</f>
        <v>0.2</v>
      </c>
      <c r="U19" s="4" t="b">
        <f t="shared" si="3"/>
        <v>1</v>
      </c>
      <c r="V19" s="4" t="b">
        <f t="shared" si="4"/>
        <v>1</v>
      </c>
    </row>
    <row r="20" s="4" customFormat="1" ht="84" customHeight="1" spans="1:22">
      <c r="A20" s="33"/>
      <c r="B20" s="64" t="s">
        <v>89</v>
      </c>
      <c r="C20" s="27" t="s">
        <v>90</v>
      </c>
      <c r="D20" s="28"/>
      <c r="E20" s="29"/>
      <c r="F20" s="27"/>
      <c r="G20" s="30"/>
      <c r="H20" s="31"/>
      <c r="I20" s="59"/>
      <c r="J20" s="47">
        <v>900</v>
      </c>
      <c r="K20" s="47">
        <v>900</v>
      </c>
      <c r="L20" s="47">
        <v>900</v>
      </c>
      <c r="M20" s="56" t="s">
        <v>61</v>
      </c>
      <c r="N20" s="57">
        <v>0.2</v>
      </c>
      <c r="O20" s="13"/>
      <c r="P20" s="13"/>
      <c r="Q20" s="14" t="e">
        <f>VLOOKUP(B20,[1]清稿!$B$3:$C$46,2,0)</f>
        <v>#N/A</v>
      </c>
      <c r="R20" s="4" t="e">
        <f t="shared" si="2"/>
        <v>#N/A</v>
      </c>
      <c r="S20" s="4" t="e">
        <f>VLOOKUP(B20,[2]Sheet1!$B$3:$T$50,18,0)</f>
        <v>#N/A</v>
      </c>
      <c r="T20" s="4" t="e">
        <f>VLOOKUP(B20,[2]Sheet1!$B$3:$T$50,19,0)</f>
        <v>#N/A</v>
      </c>
      <c r="U20" s="4" t="e">
        <f t="shared" si="3"/>
        <v>#N/A</v>
      </c>
      <c r="V20" s="4" t="e">
        <f t="shared" si="4"/>
        <v>#N/A</v>
      </c>
    </row>
    <row r="21" s="4" customFormat="1" ht="106" customHeight="1" spans="1:22">
      <c r="A21" s="33">
        <v>16</v>
      </c>
      <c r="B21" s="64" t="s">
        <v>91</v>
      </c>
      <c r="C21" s="27" t="s">
        <v>92</v>
      </c>
      <c r="D21" s="28" t="s">
        <v>93</v>
      </c>
      <c r="E21" s="29" t="s">
        <v>94</v>
      </c>
      <c r="F21" s="27"/>
      <c r="G21" s="30" t="s">
        <v>95</v>
      </c>
      <c r="H21" s="31" t="s">
        <v>21</v>
      </c>
      <c r="I21" s="59" t="s">
        <v>96</v>
      </c>
      <c r="J21" s="47">
        <v>300</v>
      </c>
      <c r="K21" s="47">
        <v>300</v>
      </c>
      <c r="L21" s="47">
        <v>300</v>
      </c>
      <c r="M21" s="48" t="s">
        <v>23</v>
      </c>
      <c r="N21" s="49">
        <v>1</v>
      </c>
      <c r="O21" s="13">
        <f t="shared" ref="O21:O48" si="7">K21/J21</f>
        <v>1</v>
      </c>
      <c r="P21" s="13">
        <f t="shared" ref="P21:P48" si="8">L21/K21</f>
        <v>1</v>
      </c>
      <c r="Q21" s="14" t="str">
        <f>VLOOKUP(B21,[1]清稿!$B$3:$C$46,2,0)</f>
        <v>等离子刀辅助操作费</v>
      </c>
      <c r="R21" s="4" t="b">
        <f t="shared" si="2"/>
        <v>1</v>
      </c>
      <c r="S21" s="4" t="str">
        <f>VLOOKUP(B21,[2]Sheet1!$B$3:$T$50,18,0)</f>
        <v>丙类</v>
      </c>
      <c r="T21" s="4">
        <f>VLOOKUP(B21,[2]Sheet1!$B$3:$T$50,19,0)</f>
        <v>1</v>
      </c>
      <c r="U21" s="4" t="b">
        <f t="shared" si="3"/>
        <v>1</v>
      </c>
      <c r="V21" s="4" t="b">
        <f t="shared" si="4"/>
        <v>1</v>
      </c>
    </row>
    <row r="22" s="4" customFormat="1" ht="86" customHeight="1" spans="1:22">
      <c r="A22" s="33">
        <v>17</v>
      </c>
      <c r="B22" s="67" t="s">
        <v>97</v>
      </c>
      <c r="C22" s="27" t="s">
        <v>98</v>
      </c>
      <c r="D22" s="28"/>
      <c r="E22" s="29"/>
      <c r="F22" s="27"/>
      <c r="G22" s="30"/>
      <c r="H22" s="31"/>
      <c r="I22" s="59"/>
      <c r="J22" s="47">
        <v>300</v>
      </c>
      <c r="K22" s="47">
        <v>300</v>
      </c>
      <c r="L22" s="47">
        <v>300</v>
      </c>
      <c r="M22" s="48" t="s">
        <v>23</v>
      </c>
      <c r="N22" s="49">
        <v>1</v>
      </c>
      <c r="O22" s="13">
        <f t="shared" si="7"/>
        <v>1</v>
      </c>
      <c r="P22" s="13">
        <f t="shared" si="8"/>
        <v>1</v>
      </c>
      <c r="Q22" s="14" t="e">
        <f>VLOOKUP(B22,[1]清稿!$B$3:$C$46,2,0)</f>
        <v>#N/A</v>
      </c>
      <c r="R22" s="4" t="e">
        <f t="shared" si="2"/>
        <v>#N/A</v>
      </c>
      <c r="S22" s="4" t="e">
        <f>VLOOKUP(B22,[2]Sheet1!$B$3:$T$50,18,0)</f>
        <v>#N/A</v>
      </c>
      <c r="T22" s="4" t="e">
        <f>VLOOKUP(B22,[2]Sheet1!$B$3:$T$50,19,0)</f>
        <v>#N/A</v>
      </c>
      <c r="U22" s="4" t="e">
        <f t="shared" si="3"/>
        <v>#N/A</v>
      </c>
      <c r="V22" s="4" t="e">
        <f t="shared" si="4"/>
        <v>#N/A</v>
      </c>
    </row>
    <row r="23" s="4" customFormat="1" ht="146" customHeight="1" spans="1:22">
      <c r="A23" s="33">
        <v>18</v>
      </c>
      <c r="B23" s="64" t="s">
        <v>99</v>
      </c>
      <c r="C23" s="27" t="s">
        <v>100</v>
      </c>
      <c r="D23" s="28" t="s">
        <v>101</v>
      </c>
      <c r="E23" s="29" t="s">
        <v>102</v>
      </c>
      <c r="F23" s="27"/>
      <c r="G23" s="30"/>
      <c r="H23" s="31" t="s">
        <v>21</v>
      </c>
      <c r="I23" s="53" t="s">
        <v>103</v>
      </c>
      <c r="J23" s="47">
        <v>650</v>
      </c>
      <c r="K23" s="47">
        <v>650</v>
      </c>
      <c r="L23" s="47">
        <v>650</v>
      </c>
      <c r="M23" s="48" t="s">
        <v>23</v>
      </c>
      <c r="N23" s="49">
        <v>1</v>
      </c>
      <c r="O23" s="13">
        <f t="shared" si="7"/>
        <v>1</v>
      </c>
      <c r="P23" s="13">
        <f t="shared" si="8"/>
        <v>1</v>
      </c>
      <c r="Q23" s="14" t="str">
        <f>VLOOKUP(B23,[1]清稿!$B$3:$C$46,2,0)</f>
        <v>电磁刀辅助操作费</v>
      </c>
      <c r="R23" s="4" t="b">
        <f t="shared" si="2"/>
        <v>1</v>
      </c>
      <c r="S23" s="4" t="str">
        <f>VLOOKUP(B23,[2]Sheet1!$B$3:$T$50,18,0)</f>
        <v>丙类</v>
      </c>
      <c r="T23" s="4">
        <f>VLOOKUP(B23,[2]Sheet1!$B$3:$T$50,19,0)</f>
        <v>1</v>
      </c>
      <c r="U23" s="4" t="b">
        <f t="shared" si="3"/>
        <v>1</v>
      </c>
      <c r="V23" s="4" t="b">
        <f t="shared" si="4"/>
        <v>1</v>
      </c>
    </row>
    <row r="24" s="4" customFormat="1" ht="99.75" spans="1:22">
      <c r="A24" s="33">
        <v>19</v>
      </c>
      <c r="B24" s="64" t="s">
        <v>104</v>
      </c>
      <c r="C24" s="27" t="s">
        <v>105</v>
      </c>
      <c r="D24" s="28" t="s">
        <v>106</v>
      </c>
      <c r="E24" s="29" t="s">
        <v>107</v>
      </c>
      <c r="F24" s="27"/>
      <c r="G24" s="30"/>
      <c r="H24" s="31" t="s">
        <v>21</v>
      </c>
      <c r="I24" s="60" t="s">
        <v>108</v>
      </c>
      <c r="J24" s="47">
        <v>400</v>
      </c>
      <c r="K24" s="47">
        <v>400</v>
      </c>
      <c r="L24" s="47">
        <v>400</v>
      </c>
      <c r="M24" s="56" t="s">
        <v>61</v>
      </c>
      <c r="N24" s="57">
        <v>0.2</v>
      </c>
      <c r="O24" s="13">
        <f t="shared" si="7"/>
        <v>1</v>
      </c>
      <c r="P24" s="13">
        <f t="shared" si="8"/>
        <v>1</v>
      </c>
      <c r="Q24" s="14" t="str">
        <f>VLOOKUP(B24,[1]清稿!$B$3:$C$46,2,0)</f>
        <v>激光辅助操作费</v>
      </c>
      <c r="R24" s="4" t="b">
        <f t="shared" si="2"/>
        <v>1</v>
      </c>
      <c r="S24" s="4" t="str">
        <f>VLOOKUP(B24,[2]Sheet1!$B$3:$T$50,18,0)</f>
        <v>乙类</v>
      </c>
      <c r="T24" s="4">
        <f>VLOOKUP(B24,[2]Sheet1!$B$3:$T$50,19,0)</f>
        <v>0.2</v>
      </c>
      <c r="U24" s="4" t="b">
        <f t="shared" si="3"/>
        <v>1</v>
      </c>
      <c r="V24" s="4" t="b">
        <f t="shared" si="4"/>
        <v>1</v>
      </c>
    </row>
    <row r="25" s="4" customFormat="1" ht="122" customHeight="1" spans="1:22">
      <c r="A25" s="33">
        <v>20</v>
      </c>
      <c r="B25" s="64" t="s">
        <v>109</v>
      </c>
      <c r="C25" s="27" t="s">
        <v>110</v>
      </c>
      <c r="D25" s="28" t="s">
        <v>111</v>
      </c>
      <c r="E25" s="29" t="s">
        <v>112</v>
      </c>
      <c r="F25" s="27"/>
      <c r="G25" s="30"/>
      <c r="H25" s="31" t="s">
        <v>21</v>
      </c>
      <c r="I25" s="50" t="s">
        <v>113</v>
      </c>
      <c r="J25" s="47">
        <v>3000</v>
      </c>
      <c r="K25" s="47">
        <v>2700</v>
      </c>
      <c r="L25" s="47">
        <v>2430</v>
      </c>
      <c r="M25" s="48" t="s">
        <v>23</v>
      </c>
      <c r="N25" s="49">
        <v>1</v>
      </c>
      <c r="O25" s="13">
        <f t="shared" si="7"/>
        <v>0.9</v>
      </c>
      <c r="P25" s="13">
        <f t="shared" si="8"/>
        <v>0.9</v>
      </c>
      <c r="Q25" s="14" t="str">
        <f>VLOOKUP(B25,[1]清稿!$B$3:$C$46,2,0)</f>
        <v>飞秒激光辅助操作费</v>
      </c>
      <c r="R25" s="4" t="b">
        <f t="shared" si="2"/>
        <v>1</v>
      </c>
      <c r="S25" s="4" t="str">
        <f>VLOOKUP(B25,[2]Sheet1!$B$3:$T$50,18,0)</f>
        <v>丙类</v>
      </c>
      <c r="T25" s="4">
        <f>VLOOKUP(B25,[2]Sheet1!$B$3:$T$50,19,0)</f>
        <v>1</v>
      </c>
      <c r="U25" s="4" t="b">
        <f t="shared" si="3"/>
        <v>1</v>
      </c>
      <c r="V25" s="4" t="b">
        <f t="shared" si="4"/>
        <v>1</v>
      </c>
    </row>
    <row r="26" s="4" customFormat="1" ht="121" customHeight="1" spans="1:22">
      <c r="A26" s="33">
        <v>21</v>
      </c>
      <c r="B26" s="64" t="s">
        <v>114</v>
      </c>
      <c r="C26" s="27" t="s">
        <v>115</v>
      </c>
      <c r="D26" s="28" t="s">
        <v>116</v>
      </c>
      <c r="E26" s="29" t="s">
        <v>112</v>
      </c>
      <c r="F26" s="27"/>
      <c r="G26" s="30"/>
      <c r="H26" s="31" t="s">
        <v>21</v>
      </c>
      <c r="I26" s="50" t="s">
        <v>113</v>
      </c>
      <c r="J26" s="47">
        <v>500</v>
      </c>
      <c r="K26" s="47">
        <v>450</v>
      </c>
      <c r="L26" s="47">
        <v>405</v>
      </c>
      <c r="M26" s="48" t="s">
        <v>23</v>
      </c>
      <c r="N26" s="49">
        <v>1</v>
      </c>
      <c r="O26" s="13">
        <f t="shared" si="7"/>
        <v>0.9</v>
      </c>
      <c r="P26" s="13">
        <f t="shared" si="8"/>
        <v>0.9</v>
      </c>
      <c r="Q26" s="14" t="str">
        <f>VLOOKUP(B26,[1]清稿!$B$3:$C$46,2,0)</f>
        <v>准分子激光辅助操作费</v>
      </c>
      <c r="R26" s="4" t="b">
        <f t="shared" si="2"/>
        <v>1</v>
      </c>
      <c r="S26" s="4" t="str">
        <f>VLOOKUP(B26,[2]Sheet1!$B$3:$T$50,18,0)</f>
        <v>丙类</v>
      </c>
      <c r="T26" s="4">
        <f>VLOOKUP(B26,[2]Sheet1!$B$3:$T$50,19,0)</f>
        <v>1</v>
      </c>
      <c r="U26" s="4" t="b">
        <f t="shared" si="3"/>
        <v>1</v>
      </c>
      <c r="V26" s="4" t="b">
        <f t="shared" si="4"/>
        <v>1</v>
      </c>
    </row>
    <row r="27" s="4" customFormat="1" ht="112.5" spans="1:22">
      <c r="A27" s="33">
        <v>22</v>
      </c>
      <c r="B27" s="64" t="s">
        <v>117</v>
      </c>
      <c r="C27" s="27" t="s">
        <v>118</v>
      </c>
      <c r="D27" s="28" t="s">
        <v>119</v>
      </c>
      <c r="E27" s="29" t="s">
        <v>120</v>
      </c>
      <c r="F27" s="27"/>
      <c r="G27" s="30"/>
      <c r="H27" s="31" t="s">
        <v>21</v>
      </c>
      <c r="I27" s="58" t="s">
        <v>121</v>
      </c>
      <c r="J27" s="47">
        <v>100</v>
      </c>
      <c r="K27" s="47">
        <v>100</v>
      </c>
      <c r="L27" s="47">
        <v>100</v>
      </c>
      <c r="M27" s="48" t="s">
        <v>23</v>
      </c>
      <c r="N27" s="49">
        <v>1</v>
      </c>
      <c r="O27" s="13">
        <f t="shared" si="7"/>
        <v>1</v>
      </c>
      <c r="P27" s="13">
        <f t="shared" si="8"/>
        <v>1</v>
      </c>
      <c r="Q27" s="14" t="str">
        <f>VLOOKUP(B27,[1]清稿!$B$3:$C$46,2,0)</f>
        <v>射频辅助操作费</v>
      </c>
      <c r="R27" s="4" t="b">
        <f t="shared" si="2"/>
        <v>1</v>
      </c>
      <c r="S27" s="4" t="str">
        <f>VLOOKUP(B27,[2]Sheet1!$B$3:$T$50,18,0)</f>
        <v>丙类</v>
      </c>
      <c r="T27" s="4">
        <f>VLOOKUP(B27,[2]Sheet1!$B$3:$T$50,19,0)</f>
        <v>1</v>
      </c>
      <c r="U27" s="4" t="b">
        <f t="shared" si="3"/>
        <v>1</v>
      </c>
      <c r="V27" s="4" t="b">
        <f t="shared" si="4"/>
        <v>1</v>
      </c>
    </row>
    <row r="28" s="4" customFormat="1" ht="136" customHeight="1" spans="1:22">
      <c r="A28" s="33">
        <v>23</v>
      </c>
      <c r="B28" s="64" t="s">
        <v>122</v>
      </c>
      <c r="C28" s="27" t="s">
        <v>123</v>
      </c>
      <c r="D28" s="28" t="s">
        <v>124</v>
      </c>
      <c r="E28" s="29" t="s">
        <v>125</v>
      </c>
      <c r="F28" s="27"/>
      <c r="G28" s="30"/>
      <c r="H28" s="31" t="s">
        <v>21</v>
      </c>
      <c r="I28" s="53" t="s">
        <v>126</v>
      </c>
      <c r="J28" s="47">
        <v>700</v>
      </c>
      <c r="K28" s="47">
        <v>700</v>
      </c>
      <c r="L28" s="47">
        <v>700</v>
      </c>
      <c r="M28" s="48" t="s">
        <v>23</v>
      </c>
      <c r="N28" s="49">
        <v>1</v>
      </c>
      <c r="O28" s="13">
        <f t="shared" si="7"/>
        <v>1</v>
      </c>
      <c r="P28" s="13">
        <f t="shared" si="8"/>
        <v>1</v>
      </c>
      <c r="Q28" s="14" t="str">
        <f>VLOOKUP(B28,[1]清稿!$B$3:$C$46,2,0)</f>
        <v>微波辅助操作费</v>
      </c>
      <c r="R28" s="4" t="b">
        <f t="shared" si="2"/>
        <v>1</v>
      </c>
      <c r="S28" s="4" t="str">
        <f>VLOOKUP(B28,[2]Sheet1!$B$3:$T$50,18,0)</f>
        <v>丙类</v>
      </c>
      <c r="T28" s="4">
        <f>VLOOKUP(B28,[2]Sheet1!$B$3:$T$50,19,0)</f>
        <v>1</v>
      </c>
      <c r="U28" s="4" t="b">
        <f t="shared" si="3"/>
        <v>1</v>
      </c>
      <c r="V28" s="4" t="b">
        <f t="shared" si="4"/>
        <v>1</v>
      </c>
    </row>
    <row r="29" s="4" customFormat="1" ht="112.5" spans="1:22">
      <c r="A29" s="33">
        <v>24</v>
      </c>
      <c r="B29" s="64" t="s">
        <v>127</v>
      </c>
      <c r="C29" s="27" t="s">
        <v>128</v>
      </c>
      <c r="D29" s="28" t="s">
        <v>129</v>
      </c>
      <c r="E29" s="29" t="s">
        <v>130</v>
      </c>
      <c r="F29" s="27"/>
      <c r="G29" s="30"/>
      <c r="H29" s="31" t="s">
        <v>21</v>
      </c>
      <c r="I29" s="53" t="s">
        <v>131</v>
      </c>
      <c r="J29" s="47">
        <v>100</v>
      </c>
      <c r="K29" s="47">
        <v>100</v>
      </c>
      <c r="L29" s="47">
        <v>100</v>
      </c>
      <c r="M29" s="48" t="s">
        <v>61</v>
      </c>
      <c r="N29" s="49">
        <v>0.2</v>
      </c>
      <c r="O29" s="13">
        <f t="shared" si="7"/>
        <v>1</v>
      </c>
      <c r="P29" s="13">
        <f t="shared" si="8"/>
        <v>1</v>
      </c>
      <c r="Q29" s="14" t="str">
        <f>VLOOKUP(B29,[1]清稿!$B$3:$C$46,2,0)</f>
        <v>冷冻辅助操作费</v>
      </c>
      <c r="R29" s="4" t="b">
        <f t="shared" si="2"/>
        <v>1</v>
      </c>
      <c r="S29" s="4" t="str">
        <f>VLOOKUP(B29,[2]Sheet1!$B$3:$T$50,18,0)</f>
        <v>乙类</v>
      </c>
      <c r="T29" s="4">
        <f>VLOOKUP(B29,[2]Sheet1!$B$3:$T$50,19,0)</f>
        <v>0.2</v>
      </c>
      <c r="U29" s="4" t="b">
        <f t="shared" si="3"/>
        <v>1</v>
      </c>
      <c r="V29" s="4" t="b">
        <f t="shared" si="4"/>
        <v>1</v>
      </c>
    </row>
    <row r="30" s="4" customFormat="1" ht="112.5" spans="1:22">
      <c r="A30" s="33">
        <v>25</v>
      </c>
      <c r="B30" s="64" t="s">
        <v>132</v>
      </c>
      <c r="C30" s="27" t="s">
        <v>133</v>
      </c>
      <c r="D30" s="28" t="s">
        <v>134</v>
      </c>
      <c r="E30" s="29" t="s">
        <v>135</v>
      </c>
      <c r="F30" s="27"/>
      <c r="G30" s="30"/>
      <c r="H30" s="31" t="s">
        <v>21</v>
      </c>
      <c r="I30" s="53" t="s">
        <v>136</v>
      </c>
      <c r="J30" s="61">
        <v>1300</v>
      </c>
      <c r="K30" s="61">
        <v>1300</v>
      </c>
      <c r="L30" s="61">
        <v>1300</v>
      </c>
      <c r="M30" s="48" t="s">
        <v>23</v>
      </c>
      <c r="N30" s="49">
        <v>1</v>
      </c>
      <c r="O30" s="13">
        <f t="shared" si="7"/>
        <v>1</v>
      </c>
      <c r="P30" s="13">
        <f t="shared" si="8"/>
        <v>1</v>
      </c>
      <c r="Q30" s="14" t="str">
        <f>VLOOKUP(B30,[1]清稿!$B$3:$C$46,2,0)</f>
        <v>微动力辅助操作费</v>
      </c>
      <c r="R30" s="4" t="b">
        <f t="shared" si="2"/>
        <v>1</v>
      </c>
      <c r="S30" s="4" t="str">
        <f>VLOOKUP(B30,[2]Sheet1!$B$3:$T$50,18,0)</f>
        <v>丙类</v>
      </c>
      <c r="T30" s="4">
        <f>VLOOKUP(B30,[2]Sheet1!$B$3:$T$50,19,0)</f>
        <v>1</v>
      </c>
      <c r="U30" s="4" t="b">
        <f t="shared" si="3"/>
        <v>1</v>
      </c>
      <c r="V30" s="4" t="b">
        <f t="shared" si="4"/>
        <v>1</v>
      </c>
    </row>
    <row r="31" s="4" customFormat="1" ht="127.5" spans="1:22">
      <c r="A31" s="33">
        <v>26</v>
      </c>
      <c r="B31" s="64" t="s">
        <v>137</v>
      </c>
      <c r="C31" s="27" t="s">
        <v>138</v>
      </c>
      <c r="D31" s="28" t="s">
        <v>139</v>
      </c>
      <c r="E31" s="29" t="s">
        <v>140</v>
      </c>
      <c r="F31" s="27"/>
      <c r="G31" s="30"/>
      <c r="H31" s="31" t="s">
        <v>21</v>
      </c>
      <c r="I31" s="53" t="s">
        <v>141</v>
      </c>
      <c r="J31" s="47">
        <v>170</v>
      </c>
      <c r="K31" s="47">
        <v>170</v>
      </c>
      <c r="L31" s="47">
        <v>170</v>
      </c>
      <c r="M31" s="48" t="s">
        <v>23</v>
      </c>
      <c r="N31" s="49">
        <v>1</v>
      </c>
      <c r="O31" s="13">
        <f t="shared" si="7"/>
        <v>1</v>
      </c>
      <c r="P31" s="13">
        <f t="shared" si="8"/>
        <v>1</v>
      </c>
      <c r="Q31" s="14" t="str">
        <f>VLOOKUP(B31,[1]清稿!$B$3:$C$46,2,0)</f>
        <v>微动力辅助操作费（口腔）</v>
      </c>
      <c r="R31" s="4" t="b">
        <f t="shared" si="2"/>
        <v>1</v>
      </c>
      <c r="S31" s="4" t="str">
        <f>VLOOKUP(B31,[2]Sheet1!$B$3:$T$50,18,0)</f>
        <v>丙类</v>
      </c>
      <c r="T31" s="4">
        <f>VLOOKUP(B31,[2]Sheet1!$B$3:$T$50,19,0)</f>
        <v>1</v>
      </c>
      <c r="U31" s="4" t="b">
        <f t="shared" si="3"/>
        <v>1</v>
      </c>
      <c r="V31" s="4" t="b">
        <f t="shared" si="4"/>
        <v>1</v>
      </c>
    </row>
    <row r="32" s="4" customFormat="1" ht="148" customHeight="1" spans="1:22">
      <c r="A32" s="33">
        <v>27</v>
      </c>
      <c r="B32" s="64" t="s">
        <v>142</v>
      </c>
      <c r="C32" s="27" t="s">
        <v>143</v>
      </c>
      <c r="D32" s="28" t="s">
        <v>144</v>
      </c>
      <c r="E32" s="29" t="s">
        <v>135</v>
      </c>
      <c r="F32" s="27"/>
      <c r="G32" s="30"/>
      <c r="H32" s="31" t="s">
        <v>21</v>
      </c>
      <c r="I32" s="53" t="s">
        <v>145</v>
      </c>
      <c r="J32" s="47">
        <v>500</v>
      </c>
      <c r="K32" s="47">
        <v>450</v>
      </c>
      <c r="L32" s="47">
        <v>400</v>
      </c>
      <c r="M32" s="48" t="s">
        <v>23</v>
      </c>
      <c r="N32" s="49">
        <v>1</v>
      </c>
      <c r="O32" s="13">
        <f t="shared" si="7"/>
        <v>0.9</v>
      </c>
      <c r="P32" s="13">
        <f t="shared" si="8"/>
        <v>0.888888888888889</v>
      </c>
      <c r="Q32" s="14" t="str">
        <f>VLOOKUP(B32,[1]清稿!$B$3:$C$46,2,0)</f>
        <v>水动力辅助操作费</v>
      </c>
      <c r="R32" s="4" t="b">
        <f t="shared" si="2"/>
        <v>1</v>
      </c>
      <c r="S32" s="4" t="str">
        <f>VLOOKUP(B32,[2]Sheet1!$B$3:$T$50,18,0)</f>
        <v>丙类</v>
      </c>
      <c r="T32" s="4">
        <f>VLOOKUP(B32,[2]Sheet1!$B$3:$T$50,19,0)</f>
        <v>1</v>
      </c>
      <c r="U32" s="4" t="b">
        <f t="shared" si="3"/>
        <v>1</v>
      </c>
      <c r="V32" s="4" t="b">
        <f t="shared" si="4"/>
        <v>1</v>
      </c>
    </row>
    <row r="33" s="4" customFormat="1" ht="129" spans="1:22">
      <c r="A33" s="33">
        <v>28</v>
      </c>
      <c r="B33" s="64" t="s">
        <v>146</v>
      </c>
      <c r="C33" s="27" t="s">
        <v>147</v>
      </c>
      <c r="D33" s="28" t="s">
        <v>148</v>
      </c>
      <c r="E33" s="29" t="s">
        <v>149</v>
      </c>
      <c r="F33" s="27"/>
      <c r="G33" s="30"/>
      <c r="H33" s="31" t="s">
        <v>150</v>
      </c>
      <c r="I33" s="58" t="s">
        <v>151</v>
      </c>
      <c r="J33" s="47">
        <v>70</v>
      </c>
      <c r="K33" s="47">
        <v>60</v>
      </c>
      <c r="L33" s="47">
        <v>50</v>
      </c>
      <c r="M33" s="56" t="s">
        <v>61</v>
      </c>
      <c r="N33" s="57">
        <v>0.3</v>
      </c>
      <c r="O33" s="13">
        <f t="shared" si="7"/>
        <v>0.857142857142857</v>
      </c>
      <c r="P33" s="13">
        <f t="shared" si="8"/>
        <v>0.833333333333333</v>
      </c>
      <c r="Q33" s="14" t="str">
        <f>VLOOKUP(B33,[1]清稿!$B$3:$C$46,2,0)</f>
        <v>X线透视引导辅助操作费（平扫）</v>
      </c>
      <c r="R33" s="4" t="b">
        <f t="shared" si="2"/>
        <v>1</v>
      </c>
      <c r="S33" s="4" t="str">
        <f>VLOOKUP(B33,[2]Sheet1!$B$3:$T$50,18,0)</f>
        <v>乙类</v>
      </c>
      <c r="T33" s="4">
        <f>VLOOKUP(B33,[2]Sheet1!$B$3:$T$50,19,0)</f>
        <v>0.3</v>
      </c>
      <c r="U33" s="4" t="b">
        <f t="shared" si="3"/>
        <v>1</v>
      </c>
      <c r="V33" s="4" t="b">
        <f t="shared" si="4"/>
        <v>1</v>
      </c>
    </row>
    <row r="34" s="4" customFormat="1" ht="147" spans="1:22">
      <c r="A34" s="33">
        <v>29</v>
      </c>
      <c r="B34" s="64" t="s">
        <v>152</v>
      </c>
      <c r="C34" s="27" t="s">
        <v>153</v>
      </c>
      <c r="D34" s="28" t="s">
        <v>154</v>
      </c>
      <c r="E34" s="29" t="s">
        <v>155</v>
      </c>
      <c r="F34" s="27"/>
      <c r="G34" s="30"/>
      <c r="H34" s="31" t="s">
        <v>150</v>
      </c>
      <c r="I34" s="58" t="s">
        <v>156</v>
      </c>
      <c r="J34" s="47">
        <v>225</v>
      </c>
      <c r="K34" s="47">
        <v>200</v>
      </c>
      <c r="L34" s="47">
        <v>180</v>
      </c>
      <c r="M34" s="56" t="s">
        <v>61</v>
      </c>
      <c r="N34" s="57">
        <v>0.3</v>
      </c>
      <c r="O34" s="13">
        <f t="shared" si="7"/>
        <v>0.888888888888889</v>
      </c>
      <c r="P34" s="13">
        <f t="shared" si="8"/>
        <v>0.9</v>
      </c>
      <c r="Q34" s="14" t="str">
        <f>VLOOKUP(B34,[1]清稿!$B$3:$C$46,2,0)</f>
        <v>X线透视引导辅助操作费（机械臂-二维成像）</v>
      </c>
      <c r="R34" s="4" t="b">
        <f t="shared" si="2"/>
        <v>1</v>
      </c>
      <c r="S34" s="4" t="str">
        <f>VLOOKUP(B34,[2]Sheet1!$B$3:$T$50,18,0)</f>
        <v>乙类</v>
      </c>
      <c r="T34" s="4">
        <f>VLOOKUP(B34,[2]Sheet1!$B$3:$T$50,19,0)</f>
        <v>0.3</v>
      </c>
      <c r="U34" s="4" t="b">
        <f t="shared" si="3"/>
        <v>1</v>
      </c>
      <c r="V34" s="4" t="b">
        <f t="shared" si="4"/>
        <v>1</v>
      </c>
    </row>
    <row r="35" s="4" customFormat="1" ht="149" customHeight="1" spans="1:22">
      <c r="A35" s="33">
        <v>30</v>
      </c>
      <c r="B35" s="64" t="s">
        <v>157</v>
      </c>
      <c r="C35" s="27" t="s">
        <v>158</v>
      </c>
      <c r="D35" s="28" t="s">
        <v>159</v>
      </c>
      <c r="E35" s="29" t="s">
        <v>149</v>
      </c>
      <c r="F35" s="27"/>
      <c r="G35" s="30"/>
      <c r="H35" s="31" t="s">
        <v>150</v>
      </c>
      <c r="I35" s="58" t="s">
        <v>160</v>
      </c>
      <c r="J35" s="47">
        <v>350</v>
      </c>
      <c r="K35" s="47">
        <v>310</v>
      </c>
      <c r="L35" s="47">
        <v>280</v>
      </c>
      <c r="M35" s="56" t="s">
        <v>61</v>
      </c>
      <c r="N35" s="57">
        <v>0.3</v>
      </c>
      <c r="O35" s="13">
        <f t="shared" si="7"/>
        <v>0.885714285714286</v>
      </c>
      <c r="P35" s="13">
        <f t="shared" si="8"/>
        <v>0.903225806451613</v>
      </c>
      <c r="Q35" s="14" t="str">
        <f>VLOOKUP(B35,[1]清稿!$B$3:$C$46,2,0)</f>
        <v>X线透视引导辅助操作费（机械臂-三维成像）</v>
      </c>
      <c r="R35" s="4" t="b">
        <f t="shared" si="2"/>
        <v>1</v>
      </c>
      <c r="S35" s="4" t="str">
        <f>VLOOKUP(B35,[2]Sheet1!$B$3:$T$50,18,0)</f>
        <v>乙类</v>
      </c>
      <c r="T35" s="4">
        <f>VLOOKUP(B35,[2]Sheet1!$B$3:$T$50,19,0)</f>
        <v>0.3</v>
      </c>
      <c r="U35" s="4" t="b">
        <f t="shared" si="3"/>
        <v>1</v>
      </c>
      <c r="V35" s="4" t="b">
        <f t="shared" si="4"/>
        <v>1</v>
      </c>
    </row>
    <row r="36" s="4" customFormat="1" ht="142.5" spans="1:22">
      <c r="A36" s="33">
        <v>31</v>
      </c>
      <c r="B36" s="64" t="s">
        <v>161</v>
      </c>
      <c r="C36" s="27" t="s">
        <v>162</v>
      </c>
      <c r="D36" s="28" t="s">
        <v>163</v>
      </c>
      <c r="E36" s="29" t="s">
        <v>164</v>
      </c>
      <c r="F36" s="27"/>
      <c r="G36" s="30"/>
      <c r="H36" s="31" t="s">
        <v>150</v>
      </c>
      <c r="I36" s="58" t="s">
        <v>165</v>
      </c>
      <c r="J36" s="47">
        <v>225</v>
      </c>
      <c r="K36" s="47">
        <v>200</v>
      </c>
      <c r="L36" s="47">
        <v>180</v>
      </c>
      <c r="M36" s="56" t="s">
        <v>61</v>
      </c>
      <c r="N36" s="57">
        <v>0.3</v>
      </c>
      <c r="O36" s="13">
        <f t="shared" si="7"/>
        <v>0.888888888888889</v>
      </c>
      <c r="P36" s="13">
        <f t="shared" si="8"/>
        <v>0.9</v>
      </c>
      <c r="Q36" s="14" t="str">
        <f>VLOOKUP(B36,[1]清稿!$B$3:$C$46,2,0)</f>
        <v>X线透视引导辅助操作费（数字减影）</v>
      </c>
      <c r="R36" s="4" t="b">
        <f t="shared" si="2"/>
        <v>1</v>
      </c>
      <c r="S36" s="4" t="str">
        <f>VLOOKUP(B36,[2]Sheet1!$B$3:$T$50,18,0)</f>
        <v>乙类</v>
      </c>
      <c r="T36" s="4">
        <f>VLOOKUP(B36,[2]Sheet1!$B$3:$T$50,19,0)</f>
        <v>0.3</v>
      </c>
      <c r="U36" s="4" t="b">
        <f t="shared" si="3"/>
        <v>1</v>
      </c>
      <c r="V36" s="4" t="b">
        <f t="shared" si="4"/>
        <v>1</v>
      </c>
    </row>
    <row r="37" s="4" customFormat="1" ht="160.5" spans="1:22">
      <c r="A37" s="33">
        <v>32</v>
      </c>
      <c r="B37" s="64" t="s">
        <v>166</v>
      </c>
      <c r="C37" s="27" t="s">
        <v>167</v>
      </c>
      <c r="D37" s="28" t="s">
        <v>168</v>
      </c>
      <c r="E37" s="29" t="s">
        <v>169</v>
      </c>
      <c r="F37" s="27"/>
      <c r="G37" s="30"/>
      <c r="H37" s="31" t="s">
        <v>150</v>
      </c>
      <c r="I37" s="58" t="s">
        <v>170</v>
      </c>
      <c r="J37" s="47">
        <v>360</v>
      </c>
      <c r="K37" s="47">
        <v>320</v>
      </c>
      <c r="L37" s="47">
        <v>290</v>
      </c>
      <c r="M37" s="56" t="s">
        <v>61</v>
      </c>
      <c r="N37" s="57">
        <v>0.3</v>
      </c>
      <c r="O37" s="13">
        <f t="shared" si="7"/>
        <v>0.888888888888889</v>
      </c>
      <c r="P37" s="13">
        <f t="shared" si="8"/>
        <v>0.90625</v>
      </c>
      <c r="Q37" s="14" t="str">
        <f>VLOOKUP(B37,[1]清稿!$B$3:$C$46,2,0)</f>
        <v>计算机体层扫描引导辅助操作费</v>
      </c>
      <c r="R37" s="4" t="b">
        <f t="shared" si="2"/>
        <v>1</v>
      </c>
      <c r="S37" s="4" t="str">
        <f>VLOOKUP(B37,[2]Sheet1!$B$3:$T$50,18,0)</f>
        <v>乙类</v>
      </c>
      <c r="T37" s="4">
        <f>VLOOKUP(B37,[2]Sheet1!$B$3:$T$50,19,0)</f>
        <v>0.3</v>
      </c>
      <c r="U37" s="4" t="b">
        <f t="shared" si="3"/>
        <v>1</v>
      </c>
      <c r="V37" s="4" t="b">
        <f t="shared" si="4"/>
        <v>1</v>
      </c>
    </row>
    <row r="38" s="4" customFormat="1" ht="189" customHeight="1" spans="1:22">
      <c r="A38" s="33">
        <v>33</v>
      </c>
      <c r="B38" s="64" t="s">
        <v>171</v>
      </c>
      <c r="C38" s="27" t="s">
        <v>172</v>
      </c>
      <c r="D38" s="28" t="s">
        <v>173</v>
      </c>
      <c r="E38" s="29" t="s">
        <v>169</v>
      </c>
      <c r="F38" s="27"/>
      <c r="G38" s="30"/>
      <c r="H38" s="31" t="s">
        <v>150</v>
      </c>
      <c r="I38" s="58" t="s">
        <v>174</v>
      </c>
      <c r="J38" s="47">
        <v>405</v>
      </c>
      <c r="K38" s="47">
        <v>365</v>
      </c>
      <c r="L38" s="47">
        <v>325</v>
      </c>
      <c r="M38" s="56" t="s">
        <v>61</v>
      </c>
      <c r="N38" s="57">
        <v>0.3</v>
      </c>
      <c r="O38" s="13">
        <f t="shared" si="7"/>
        <v>0.901234567901235</v>
      </c>
      <c r="P38" s="13">
        <f t="shared" si="8"/>
        <v>0.89041095890411</v>
      </c>
      <c r="Q38" s="14" t="str">
        <f>VLOOKUP(B38,[1]清稿!$B$3:$C$46,2,0)</f>
        <v>磁共振引导辅助操作费</v>
      </c>
      <c r="R38" s="4" t="b">
        <f t="shared" si="2"/>
        <v>1</v>
      </c>
      <c r="S38" s="4" t="str">
        <f>VLOOKUP(B38,[2]Sheet1!$B$3:$T$50,18,0)</f>
        <v>乙类</v>
      </c>
      <c r="T38" s="4">
        <f>VLOOKUP(B38,[2]Sheet1!$B$3:$T$50,19,0)</f>
        <v>0.3</v>
      </c>
      <c r="U38" s="4" t="b">
        <f t="shared" si="3"/>
        <v>1</v>
      </c>
      <c r="V38" s="4" t="b">
        <f t="shared" si="4"/>
        <v>1</v>
      </c>
    </row>
    <row r="39" s="4" customFormat="1" ht="144" spans="1:22">
      <c r="A39" s="33">
        <v>34</v>
      </c>
      <c r="B39" s="64" t="s">
        <v>175</v>
      </c>
      <c r="C39" s="27" t="s">
        <v>176</v>
      </c>
      <c r="D39" s="28" t="s">
        <v>177</v>
      </c>
      <c r="E39" s="29" t="s">
        <v>178</v>
      </c>
      <c r="F39" s="27" t="s">
        <v>179</v>
      </c>
      <c r="G39" s="30"/>
      <c r="H39" s="31" t="s">
        <v>180</v>
      </c>
      <c r="I39" s="58" t="s">
        <v>181</v>
      </c>
      <c r="J39" s="47">
        <v>35</v>
      </c>
      <c r="K39" s="47">
        <v>30</v>
      </c>
      <c r="L39" s="47">
        <v>25</v>
      </c>
      <c r="M39" s="56" t="s">
        <v>61</v>
      </c>
      <c r="N39" s="57">
        <v>0.3</v>
      </c>
      <c r="O39" s="13">
        <f t="shared" si="7"/>
        <v>0.857142857142857</v>
      </c>
      <c r="P39" s="13">
        <f t="shared" si="8"/>
        <v>0.833333333333333</v>
      </c>
      <c r="Q39" s="14" t="str">
        <f>VLOOKUP(B39,[1]清稿!$B$3:$C$46,2,0)</f>
        <v>超声引导辅助操作费（治疗）</v>
      </c>
      <c r="R39" s="4" t="b">
        <f t="shared" si="2"/>
        <v>1</v>
      </c>
      <c r="S39" s="4" t="str">
        <f>VLOOKUP(B39,[2]Sheet1!$B$3:$T$50,18,0)</f>
        <v>乙类</v>
      </c>
      <c r="T39" s="4">
        <f>VLOOKUP(B39,[2]Sheet1!$B$3:$T$50,19,0)</f>
        <v>0.3</v>
      </c>
      <c r="U39" s="4" t="b">
        <f t="shared" si="3"/>
        <v>1</v>
      </c>
      <c r="V39" s="4" t="b">
        <f t="shared" si="4"/>
        <v>1</v>
      </c>
    </row>
    <row r="40" s="4" customFormat="1" ht="138" spans="1:22">
      <c r="A40" s="33">
        <v>35</v>
      </c>
      <c r="B40" s="67" t="s">
        <v>182</v>
      </c>
      <c r="C40" s="27" t="s">
        <v>183</v>
      </c>
      <c r="D40" s="28"/>
      <c r="E40" s="29"/>
      <c r="F40" s="27"/>
      <c r="G40" s="30"/>
      <c r="H40" s="31"/>
      <c r="I40" s="50" t="s">
        <v>184</v>
      </c>
      <c r="J40" s="47">
        <v>35</v>
      </c>
      <c r="K40" s="47">
        <v>30</v>
      </c>
      <c r="L40" s="47">
        <v>25</v>
      </c>
      <c r="M40" s="56" t="s">
        <v>61</v>
      </c>
      <c r="N40" s="57">
        <v>0.3</v>
      </c>
      <c r="O40" s="13">
        <f t="shared" si="7"/>
        <v>0.857142857142857</v>
      </c>
      <c r="P40" s="13">
        <f t="shared" si="8"/>
        <v>0.833333333333333</v>
      </c>
      <c r="Q40" s="14" t="e">
        <f>VLOOKUP(B40,[1]清稿!$B$3:$C$46,2,0)</f>
        <v>#N/A</v>
      </c>
      <c r="R40" s="4" t="e">
        <f t="shared" si="2"/>
        <v>#N/A</v>
      </c>
      <c r="S40" s="4" t="e">
        <f>VLOOKUP(B40,[2]Sheet1!$B$3:$T$50,18,0)</f>
        <v>#N/A</v>
      </c>
      <c r="T40" s="4" t="e">
        <f>VLOOKUP(B40,[2]Sheet1!$B$3:$T$50,19,0)</f>
        <v>#N/A</v>
      </c>
      <c r="U40" s="4" t="e">
        <f t="shared" si="3"/>
        <v>#N/A</v>
      </c>
      <c r="V40" s="4" t="e">
        <f t="shared" si="4"/>
        <v>#N/A</v>
      </c>
    </row>
    <row r="41" s="4" customFormat="1" ht="71.25" spans="1:22">
      <c r="A41" s="33">
        <v>36</v>
      </c>
      <c r="B41" s="67" t="s">
        <v>185</v>
      </c>
      <c r="C41" s="27" t="s">
        <v>186</v>
      </c>
      <c r="D41" s="28"/>
      <c r="E41" s="29"/>
      <c r="F41" s="27"/>
      <c r="G41" s="30"/>
      <c r="H41" s="31"/>
      <c r="I41" s="60" t="s">
        <v>187</v>
      </c>
      <c r="J41" s="47">
        <v>-15</v>
      </c>
      <c r="K41" s="47">
        <v>-15</v>
      </c>
      <c r="L41" s="47">
        <v>-15</v>
      </c>
      <c r="M41" s="56" t="s">
        <v>61</v>
      </c>
      <c r="N41" s="57">
        <v>0.3</v>
      </c>
      <c r="O41" s="13">
        <f t="shared" si="7"/>
        <v>1</v>
      </c>
      <c r="P41" s="13">
        <f t="shared" si="8"/>
        <v>1</v>
      </c>
      <c r="Q41" s="14" t="e">
        <f>VLOOKUP(B41,[1]清稿!$B$3:$C$46,2,0)</f>
        <v>#N/A</v>
      </c>
      <c r="R41" s="4" t="e">
        <f t="shared" si="2"/>
        <v>#N/A</v>
      </c>
      <c r="S41" s="4" t="e">
        <f>VLOOKUP(B41,[2]Sheet1!$B$3:$T$50,18,0)</f>
        <v>#N/A</v>
      </c>
      <c r="T41" s="4" t="e">
        <f>VLOOKUP(B41,[2]Sheet1!$B$3:$T$50,19,0)</f>
        <v>#N/A</v>
      </c>
      <c r="U41" s="4" t="e">
        <f t="shared" si="3"/>
        <v>#N/A</v>
      </c>
      <c r="V41" s="4" t="e">
        <f t="shared" si="4"/>
        <v>#N/A</v>
      </c>
    </row>
    <row r="42" s="4" customFormat="1" ht="160" customHeight="1" spans="1:22">
      <c r="A42" s="33">
        <v>37</v>
      </c>
      <c r="B42" s="26" t="s">
        <v>188</v>
      </c>
      <c r="C42" s="27" t="s">
        <v>189</v>
      </c>
      <c r="D42" s="28" t="s">
        <v>190</v>
      </c>
      <c r="E42" s="29" t="s">
        <v>178</v>
      </c>
      <c r="F42" s="27" t="s">
        <v>179</v>
      </c>
      <c r="G42" s="30"/>
      <c r="H42" s="31" t="s">
        <v>150</v>
      </c>
      <c r="I42" s="58" t="s">
        <v>191</v>
      </c>
      <c r="J42" s="47">
        <v>260</v>
      </c>
      <c r="K42" s="47">
        <v>220</v>
      </c>
      <c r="L42" s="47">
        <v>180</v>
      </c>
      <c r="M42" s="56" t="s">
        <v>61</v>
      </c>
      <c r="N42" s="57">
        <v>0.3</v>
      </c>
      <c r="O42" s="13">
        <f t="shared" si="7"/>
        <v>0.846153846153846</v>
      </c>
      <c r="P42" s="13">
        <f t="shared" si="8"/>
        <v>0.818181818181818</v>
      </c>
      <c r="Q42" s="14" t="str">
        <f>VLOOKUP(B42,[1]清稿!$B$3:$C$46,2,0)</f>
        <v>超声引导辅助操作费（手术）</v>
      </c>
      <c r="R42" s="4" t="b">
        <f t="shared" si="2"/>
        <v>1</v>
      </c>
      <c r="S42" s="4" t="str">
        <f>VLOOKUP(B42,[2]Sheet1!$B$3:$T$50,18,0)</f>
        <v>乙类</v>
      </c>
      <c r="T42" s="4">
        <f>VLOOKUP(B42,[2]Sheet1!$B$3:$T$50,19,0)</f>
        <v>0.3</v>
      </c>
      <c r="U42" s="4" t="b">
        <f t="shared" si="3"/>
        <v>1</v>
      </c>
      <c r="V42" s="4" t="b">
        <f t="shared" si="4"/>
        <v>1</v>
      </c>
    </row>
    <row r="43" s="4" customFormat="1" ht="145.5" spans="1:22">
      <c r="A43" s="33">
        <v>38</v>
      </c>
      <c r="B43" s="67" t="s">
        <v>192</v>
      </c>
      <c r="C43" s="27" t="s">
        <v>193</v>
      </c>
      <c r="D43" s="28"/>
      <c r="E43" s="29"/>
      <c r="F43" s="27"/>
      <c r="G43" s="30"/>
      <c r="H43" s="31"/>
      <c r="I43" s="58" t="s">
        <v>191</v>
      </c>
      <c r="J43" s="47">
        <v>260</v>
      </c>
      <c r="K43" s="47">
        <v>220</v>
      </c>
      <c r="L43" s="47">
        <v>180</v>
      </c>
      <c r="M43" s="56" t="s">
        <v>61</v>
      </c>
      <c r="N43" s="57">
        <v>0.3</v>
      </c>
      <c r="O43" s="13">
        <f t="shared" si="7"/>
        <v>0.846153846153846</v>
      </c>
      <c r="P43" s="13">
        <f t="shared" si="8"/>
        <v>0.818181818181818</v>
      </c>
      <c r="Q43" s="14" t="e">
        <f>VLOOKUP(B43,[1]清稿!$B$3:$C$46,2,0)</f>
        <v>#N/A</v>
      </c>
      <c r="R43" s="4" t="e">
        <f t="shared" si="2"/>
        <v>#N/A</v>
      </c>
      <c r="S43" s="4" t="e">
        <f>VLOOKUP(B43,[2]Sheet1!$B$3:$T$50,18,0)</f>
        <v>#N/A</v>
      </c>
      <c r="T43" s="4" t="e">
        <f>VLOOKUP(B43,[2]Sheet1!$B$3:$T$50,19,0)</f>
        <v>#N/A</v>
      </c>
      <c r="U43" s="4" t="e">
        <f t="shared" si="3"/>
        <v>#N/A</v>
      </c>
      <c r="V43" s="4" t="e">
        <f t="shared" si="4"/>
        <v>#N/A</v>
      </c>
    </row>
    <row r="44" s="4" customFormat="1" ht="71.25" spans="1:22">
      <c r="A44" s="33">
        <v>39</v>
      </c>
      <c r="B44" s="67" t="s">
        <v>194</v>
      </c>
      <c r="C44" s="27" t="s">
        <v>195</v>
      </c>
      <c r="D44" s="28"/>
      <c r="E44" s="29"/>
      <c r="F44" s="27"/>
      <c r="G44" s="30"/>
      <c r="H44" s="31"/>
      <c r="I44" s="60" t="s">
        <v>196</v>
      </c>
      <c r="J44" s="47">
        <v>-50</v>
      </c>
      <c r="K44" s="47">
        <v>-50</v>
      </c>
      <c r="L44" s="47">
        <v>-50</v>
      </c>
      <c r="M44" s="56" t="s">
        <v>61</v>
      </c>
      <c r="N44" s="57">
        <v>0.3</v>
      </c>
      <c r="O44" s="13">
        <f t="shared" si="7"/>
        <v>1</v>
      </c>
      <c r="P44" s="13">
        <f t="shared" si="8"/>
        <v>1</v>
      </c>
      <c r="Q44" s="14" t="e">
        <f>VLOOKUP(B44,[1]清稿!$B$3:$C$46,2,0)</f>
        <v>#N/A</v>
      </c>
      <c r="R44" s="4" t="e">
        <f t="shared" si="2"/>
        <v>#N/A</v>
      </c>
      <c r="S44" s="4" t="e">
        <f>VLOOKUP(B44,[2]Sheet1!$B$3:$T$50,18,0)</f>
        <v>#N/A</v>
      </c>
      <c r="T44" s="4" t="e">
        <f>VLOOKUP(B44,[2]Sheet1!$B$3:$T$50,19,0)</f>
        <v>#N/A</v>
      </c>
      <c r="U44" s="4" t="e">
        <f t="shared" si="3"/>
        <v>#N/A</v>
      </c>
      <c r="V44" s="4" t="e">
        <f t="shared" si="4"/>
        <v>#N/A</v>
      </c>
    </row>
    <row r="45" s="4" customFormat="1" ht="355" customHeight="1" spans="1:22">
      <c r="A45" s="33">
        <v>40</v>
      </c>
      <c r="B45" s="64" t="s">
        <v>197</v>
      </c>
      <c r="C45" s="27" t="s">
        <v>198</v>
      </c>
      <c r="D45" s="35" t="s">
        <v>199</v>
      </c>
      <c r="E45" s="35" t="s">
        <v>200</v>
      </c>
      <c r="F45" s="36"/>
      <c r="G45" s="36"/>
      <c r="H45" s="37" t="s">
        <v>21</v>
      </c>
      <c r="I45" s="58" t="s">
        <v>201</v>
      </c>
      <c r="J45" s="47">
        <v>1800</v>
      </c>
      <c r="K45" s="47">
        <v>1620</v>
      </c>
      <c r="L45" s="47">
        <v>1460</v>
      </c>
      <c r="M45" s="48" t="s">
        <v>23</v>
      </c>
      <c r="N45" s="49">
        <v>1</v>
      </c>
      <c r="O45" s="13">
        <f t="shared" si="7"/>
        <v>0.9</v>
      </c>
      <c r="P45" s="13">
        <f t="shared" si="8"/>
        <v>0.901234567901235</v>
      </c>
      <c r="Q45" s="14" t="str">
        <f>VLOOKUP(B45,[1]清稿!$B$3:$C$46,2,0)</f>
        <v>手术机械臂辅助操作费（导航）</v>
      </c>
      <c r="R45" s="4" t="b">
        <f t="shared" si="2"/>
        <v>1</v>
      </c>
      <c r="S45" s="4" t="str">
        <f>VLOOKUP(B45,[2]Sheet1!$B$3:$T$50,18,0)</f>
        <v>丙类</v>
      </c>
      <c r="T45" s="4">
        <f>VLOOKUP(B45,[2]Sheet1!$B$3:$T$50,19,0)</f>
        <v>1</v>
      </c>
      <c r="U45" s="4" t="b">
        <f t="shared" si="3"/>
        <v>1</v>
      </c>
      <c r="V45" s="4" t="b">
        <f t="shared" si="4"/>
        <v>1</v>
      </c>
    </row>
    <row r="46" s="4" customFormat="1" ht="315" spans="1:22">
      <c r="A46" s="33">
        <v>41</v>
      </c>
      <c r="B46" s="64" t="s">
        <v>202</v>
      </c>
      <c r="C46" s="27" t="s">
        <v>203</v>
      </c>
      <c r="D46" s="35" t="s">
        <v>204</v>
      </c>
      <c r="E46" s="35" t="s">
        <v>205</v>
      </c>
      <c r="F46" s="36"/>
      <c r="G46" s="36"/>
      <c r="H46" s="37" t="s">
        <v>21</v>
      </c>
      <c r="I46" s="58" t="s">
        <v>206</v>
      </c>
      <c r="J46" s="47">
        <v>5000</v>
      </c>
      <c r="K46" s="47">
        <v>4500</v>
      </c>
      <c r="L46" s="47">
        <v>4050</v>
      </c>
      <c r="M46" s="48" t="s">
        <v>23</v>
      </c>
      <c r="N46" s="49">
        <v>1</v>
      </c>
      <c r="O46" s="13">
        <f t="shared" si="7"/>
        <v>0.9</v>
      </c>
      <c r="P46" s="13">
        <f t="shared" si="8"/>
        <v>0.9</v>
      </c>
      <c r="Q46" s="14" t="str">
        <f>VLOOKUP(B46,[1]清稿!$B$3:$C$46,2,0)</f>
        <v>手术机械臂辅助操作费（参与执行）</v>
      </c>
      <c r="R46" s="4" t="b">
        <f t="shared" si="2"/>
        <v>1</v>
      </c>
      <c r="S46" s="4" t="str">
        <f>VLOOKUP(B46,[2]Sheet1!$B$3:$T$50,18,0)</f>
        <v>丙类</v>
      </c>
      <c r="T46" s="4">
        <f>VLOOKUP(B46,[2]Sheet1!$B$3:$T$50,19,0)</f>
        <v>1</v>
      </c>
      <c r="U46" s="4" t="b">
        <f t="shared" si="3"/>
        <v>1</v>
      </c>
      <c r="V46" s="4" t="b">
        <f t="shared" si="4"/>
        <v>1</v>
      </c>
    </row>
    <row r="47" s="4" customFormat="1" ht="340" customHeight="1" spans="1:22">
      <c r="A47" s="33">
        <v>42</v>
      </c>
      <c r="B47" s="64" t="s">
        <v>207</v>
      </c>
      <c r="C47" s="27" t="s">
        <v>208</v>
      </c>
      <c r="D47" s="35" t="s">
        <v>209</v>
      </c>
      <c r="E47" s="35" t="s">
        <v>210</v>
      </c>
      <c r="F47" s="36"/>
      <c r="G47" s="36"/>
      <c r="H47" s="37" t="s">
        <v>21</v>
      </c>
      <c r="I47" s="58" t="s">
        <v>211</v>
      </c>
      <c r="J47" s="47">
        <v>16000</v>
      </c>
      <c r="K47" s="47">
        <v>14000</v>
      </c>
      <c r="L47" s="47">
        <v>12500</v>
      </c>
      <c r="M47" s="48" t="s">
        <v>23</v>
      </c>
      <c r="N47" s="49">
        <v>1</v>
      </c>
      <c r="O47" s="13">
        <f t="shared" si="7"/>
        <v>0.875</v>
      </c>
      <c r="P47" s="13">
        <f t="shared" si="8"/>
        <v>0.892857142857143</v>
      </c>
      <c r="Q47" s="14" t="str">
        <f>VLOOKUP(B47,[1]清稿!$B$3:$C$46,2,0)</f>
        <v>手术机械臂辅助操作费（精准执行）</v>
      </c>
      <c r="R47" s="4" t="b">
        <f t="shared" si="2"/>
        <v>1</v>
      </c>
      <c r="S47" s="4" t="str">
        <f>VLOOKUP(B47,[2]Sheet1!$B$3:$T$50,18,0)</f>
        <v>丙类</v>
      </c>
      <c r="T47" s="4">
        <f>VLOOKUP(B47,[2]Sheet1!$B$3:$T$50,19,0)</f>
        <v>1</v>
      </c>
      <c r="U47" s="4" t="b">
        <f t="shared" si="3"/>
        <v>1</v>
      </c>
      <c r="V47" s="4" t="b">
        <f t="shared" si="4"/>
        <v>1</v>
      </c>
    </row>
    <row r="48" s="4" customFormat="1" ht="316.5" spans="1:22">
      <c r="A48" s="33">
        <v>43</v>
      </c>
      <c r="B48" s="64" t="s">
        <v>212</v>
      </c>
      <c r="C48" s="27" t="s">
        <v>213</v>
      </c>
      <c r="D48" s="28" t="s">
        <v>214</v>
      </c>
      <c r="E48" s="38" t="s">
        <v>215</v>
      </c>
      <c r="F48" s="27"/>
      <c r="G48" s="30"/>
      <c r="H48" s="31" t="s">
        <v>21</v>
      </c>
      <c r="I48" s="58" t="s">
        <v>216</v>
      </c>
      <c r="J48" s="47">
        <v>20000</v>
      </c>
      <c r="K48" s="47">
        <v>18000</v>
      </c>
      <c r="L48" s="47">
        <v>16200</v>
      </c>
      <c r="M48" s="48" t="s">
        <v>23</v>
      </c>
      <c r="N48" s="49">
        <v>1</v>
      </c>
      <c r="O48" s="13">
        <f t="shared" si="7"/>
        <v>0.9</v>
      </c>
      <c r="P48" s="13">
        <f t="shared" si="8"/>
        <v>0.9</v>
      </c>
      <c r="Q48" s="14" t="str">
        <f>VLOOKUP(B48,[1]清稿!$B$3:$C$46,2,0)</f>
        <v>远程手术辅助操作费</v>
      </c>
      <c r="R48" s="4" t="b">
        <f t="shared" si="2"/>
        <v>1</v>
      </c>
      <c r="S48" s="4" t="str">
        <f>VLOOKUP(B48,[2]Sheet1!$B$3:$T$50,18,0)</f>
        <v>丙类</v>
      </c>
      <c r="T48" s="4">
        <f>VLOOKUP(B48,[2]Sheet1!$B$3:$T$50,19,0)</f>
        <v>1</v>
      </c>
      <c r="U48" s="4" t="b">
        <f t="shared" si="3"/>
        <v>1</v>
      </c>
      <c r="V48" s="4" t="b">
        <f t="shared" si="4"/>
        <v>1</v>
      </c>
    </row>
    <row r="49" s="4" customFormat="1" ht="20.25" spans="1:17">
      <c r="A49" s="39" t="s">
        <v>217</v>
      </c>
      <c r="B49" s="39"/>
      <c r="C49" s="39"/>
      <c r="D49" s="39"/>
      <c r="E49" s="39"/>
      <c r="F49" s="39"/>
      <c r="G49" s="39"/>
      <c r="H49" s="39"/>
      <c r="I49" s="39"/>
      <c r="J49" s="39"/>
      <c r="K49" s="39"/>
      <c r="L49" s="39"/>
      <c r="M49" s="39"/>
      <c r="N49" s="39"/>
      <c r="O49" s="13"/>
      <c r="P49" s="13"/>
      <c r="Q49" s="14"/>
    </row>
    <row r="50" s="4" customFormat="1" ht="180" customHeight="1" spans="1:17">
      <c r="A50" s="39"/>
      <c r="B50" s="39"/>
      <c r="C50" s="39"/>
      <c r="D50" s="39"/>
      <c r="E50" s="39"/>
      <c r="F50" s="39"/>
      <c r="G50" s="39"/>
      <c r="H50" s="39"/>
      <c r="I50" s="39"/>
      <c r="J50" s="39"/>
      <c r="K50" s="39"/>
      <c r="L50" s="39"/>
      <c r="M50" s="39"/>
      <c r="N50" s="39"/>
      <c r="O50" s="13"/>
      <c r="P50" s="13"/>
      <c r="Q50" s="14"/>
    </row>
    <row r="51" s="4" customFormat="1" ht="198" customHeight="1" spans="1:17">
      <c r="A51" s="39"/>
      <c r="B51" s="39"/>
      <c r="C51" s="39"/>
      <c r="D51" s="39"/>
      <c r="E51" s="39"/>
      <c r="F51" s="39"/>
      <c r="G51" s="39"/>
      <c r="H51" s="39"/>
      <c r="I51" s="39"/>
      <c r="J51" s="39"/>
      <c r="K51" s="39"/>
      <c r="L51" s="39"/>
      <c r="M51" s="39"/>
      <c r="N51" s="39"/>
      <c r="O51" s="13"/>
      <c r="P51" s="13"/>
      <c r="Q51" s="14"/>
    </row>
  </sheetData>
  <mergeCells count="34">
    <mergeCell ref="A2:N2"/>
    <mergeCell ref="J4:L4"/>
    <mergeCell ref="J10:L10"/>
    <mergeCell ref="A3:A4"/>
    <mergeCell ref="A19:A20"/>
    <mergeCell ref="B3:B4"/>
    <mergeCell ref="C3:C4"/>
    <mergeCell ref="D3:D4"/>
    <mergeCell ref="D13:D14"/>
    <mergeCell ref="D19:D20"/>
    <mergeCell ref="D21:D22"/>
    <mergeCell ref="D39:D41"/>
    <mergeCell ref="D42:D44"/>
    <mergeCell ref="E3:E4"/>
    <mergeCell ref="E13:E14"/>
    <mergeCell ref="E19:E20"/>
    <mergeCell ref="E21:E22"/>
    <mergeCell ref="E39:E41"/>
    <mergeCell ref="E42:E44"/>
    <mergeCell ref="F3:F4"/>
    <mergeCell ref="G3:G4"/>
    <mergeCell ref="H3:H4"/>
    <mergeCell ref="H13:H14"/>
    <mergeCell ref="H19:H20"/>
    <mergeCell ref="H21:H22"/>
    <mergeCell ref="H39:H41"/>
    <mergeCell ref="H42:H44"/>
    <mergeCell ref="I3:I4"/>
    <mergeCell ref="I13:I14"/>
    <mergeCell ref="I19:I20"/>
    <mergeCell ref="I21:I22"/>
    <mergeCell ref="M3:M4"/>
    <mergeCell ref="N3:N4"/>
    <mergeCell ref="A49:N51"/>
  </mergeCells>
  <pageMargins left="0.357638888888889" right="0.357638888888889" top="0.802777777777778" bottom="0.802777777777778" header="0.5" footer="0.5"/>
  <pageSetup paperSize="9" fitToHeight="0" orientation="landscape" horizontalDpi="600"/>
  <headerFooter>
    <oddFooter>&amp;C第 &amp;P 页，共 &amp;N 页</oddFooter>
  </headerFooter>
  <rowBreaks count="8" manualBreakCount="8">
    <brk id="7" max="13" man="1"/>
    <brk id="16" max="13" man="1"/>
    <brk id="20" max="13" man="1"/>
    <brk id="23" max="13" man="1"/>
    <brk id="29" max="13" man="1"/>
    <brk id="32" max="13" man="1"/>
    <brk id="36" max="13" man="1"/>
    <brk id="48" max="1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2026-05-14T08:43:53Z</dcterms:created>
  <dcterms:modified xsi:type="dcterms:W3CDTF">2026-05-14T08:43:53Z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FD59D5A3A91A41D389607733C5B9FD01_11</vt:lpwstr>
  </property>
  <property fmtid="{D5CDD505-2E9C-101B-9397-08002B2CF9AE}" pid="3" name="KSOProductBuildVer">
    <vt:lpwstr>2052-11.1.0.14309</vt:lpwstr>
  </property>
</Properties>
</file>