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950" windowHeight="12080"/>
  </bookViews>
  <sheets>
    <sheet name="附件4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<sst xmlns="http://schemas.openxmlformats.org/spreadsheetml/2006/main" count="102" uniqueCount="85">
  <si>
    <t>附件6</t>
  </si>
  <si>
    <t>医疗（含生育）保险基金绩效自评表</t>
  </si>
  <si>
    <r>
      <rPr>
        <sz val="10"/>
        <color rgb="FF000000"/>
        <rFont val="宋体"/>
        <charset val="0"/>
      </rPr>
      <t>（</t>
    </r>
    <r>
      <rPr>
        <sz val="10"/>
        <color rgb="FF000000"/>
        <rFont val="Times New Roman"/>
        <charset val="0"/>
      </rPr>
      <t xml:space="preserve">   2025</t>
    </r>
    <r>
      <rPr>
        <sz val="10"/>
        <color rgb="FF000000"/>
        <rFont val="宋体"/>
        <charset val="0"/>
      </rPr>
      <t>年度）</t>
    </r>
  </si>
  <si>
    <t xml:space="preserve">项目支出名称
</t>
  </si>
  <si>
    <r>
      <rPr>
        <sz val="10"/>
        <color rgb="FF000000"/>
        <rFont val="Times New Roman"/>
        <charset val="0"/>
      </rPr>
      <t>2025</t>
    </r>
    <r>
      <rPr>
        <sz val="10"/>
        <color rgb="FF000000"/>
        <rFont val="方正书宋_GBK"/>
        <charset val="0"/>
      </rPr>
      <t>年医疗（含生育）保险基金</t>
    </r>
  </si>
  <si>
    <t xml:space="preserve">主管部门
</t>
  </si>
  <si>
    <t>湖南省医疗保障局</t>
  </si>
  <si>
    <t>实施单位</t>
  </si>
  <si>
    <t>湖南省医疗生育保险服务中心</t>
  </si>
  <si>
    <t xml:space="preserve">预算资金（万元）
</t>
  </si>
  <si>
    <r>
      <t>全年预算（调整）数（</t>
    </r>
    <r>
      <rPr>
        <sz val="10"/>
        <color rgb="FF000000"/>
        <rFont val="Times New Roman"/>
        <charset val="0"/>
      </rPr>
      <t>A</t>
    </r>
    <r>
      <rPr>
        <sz val="10"/>
        <color rgb="FF000000"/>
        <rFont val="方正书宋_GBK"/>
        <charset val="0"/>
      </rPr>
      <t>）</t>
    </r>
  </si>
  <si>
    <t>全年执行数（B）</t>
  </si>
  <si>
    <r>
      <rPr>
        <sz val="10"/>
        <color rgb="FF000000"/>
        <rFont val="方正书宋_GBK"/>
        <charset val="0"/>
      </rPr>
      <t>执行率</t>
    </r>
    <r>
      <rPr>
        <sz val="10"/>
        <color rgb="FF000000"/>
        <rFont val="Times New Roman"/>
        <charset val="0"/>
      </rPr>
      <t xml:space="preserve">
(B/A)</t>
    </r>
  </si>
  <si>
    <t>分值</t>
  </si>
  <si>
    <t>得分</t>
  </si>
  <si>
    <t>未完成原因</t>
  </si>
  <si>
    <t>收入预算：</t>
  </si>
  <si>
    <t>实际缴费基数的增幅与社会平均工资的增幅相差较大。参保人数增长不及预期。退回各市州新冠疫苗剩余资金时同步退回利息8784万元，加上这部分资金总收入预算执行率93.28%</t>
  </si>
  <si>
    <t>支出预算：</t>
  </si>
  <si>
    <t>合计</t>
  </si>
  <si>
    <t>年度绩效目标</t>
  </si>
  <si>
    <t>年初目标</t>
  </si>
  <si>
    <t>全年实际完成情况</t>
  </si>
  <si>
    <r>
      <rPr>
        <sz val="10"/>
        <rFont val="宋体"/>
        <charset val="0"/>
      </rPr>
      <t>目标</t>
    </r>
    <r>
      <rPr>
        <sz val="10"/>
        <rFont val="Times New Roman"/>
        <charset val="0"/>
      </rPr>
      <t>1</t>
    </r>
    <r>
      <rPr>
        <sz val="10"/>
        <rFont val="宋体"/>
        <charset val="0"/>
      </rPr>
      <t>：本年度内基金收支平衡。</t>
    </r>
    <r>
      <rPr>
        <sz val="10"/>
        <rFont val="Times New Roman"/>
        <charset val="0"/>
      </rPr>
      <t xml:space="preserve">
</t>
    </r>
    <r>
      <rPr>
        <sz val="10"/>
        <rFont val="宋体"/>
        <charset val="0"/>
      </rPr>
      <t>目标</t>
    </r>
    <r>
      <rPr>
        <sz val="10"/>
        <rFont val="Times New Roman"/>
        <charset val="0"/>
      </rPr>
      <t>2</t>
    </r>
    <r>
      <rPr>
        <sz val="10"/>
        <rFont val="宋体"/>
        <charset val="0"/>
      </rPr>
      <t>：本年度内基金运行规范，收支管理方面无突出问题。</t>
    </r>
    <r>
      <rPr>
        <sz val="10"/>
        <rFont val="Times New Roman"/>
        <charset val="0"/>
      </rPr>
      <t xml:space="preserve">
</t>
    </r>
    <r>
      <rPr>
        <sz val="10"/>
        <rFont val="宋体"/>
        <charset val="0"/>
      </rPr>
      <t>目标</t>
    </r>
    <r>
      <rPr>
        <sz val="10"/>
        <rFont val="Times New Roman"/>
        <charset val="0"/>
      </rPr>
      <t>3</t>
    </r>
    <r>
      <rPr>
        <sz val="10"/>
        <rFont val="宋体"/>
        <charset val="0"/>
      </rPr>
      <t>：本年度内基金使用效率得到提升。</t>
    </r>
  </si>
  <si>
    <t>绩效指标</t>
  </si>
  <si>
    <t>一级指标</t>
  </si>
  <si>
    <t>二级指标</t>
  </si>
  <si>
    <t>三级指标</t>
  </si>
  <si>
    <t>年度</t>
  </si>
  <si>
    <t>实际</t>
  </si>
  <si>
    <t>评分依据</t>
  </si>
  <si>
    <t>偏差原因分析及改进措施</t>
  </si>
  <si>
    <t>指标值</t>
  </si>
  <si>
    <t>完成值</t>
  </si>
  <si>
    <r>
      <rPr>
        <sz val="10.5"/>
        <color rgb="FF000000"/>
        <rFont val="宋体"/>
        <charset val="134"/>
      </rPr>
      <t>产出指标（</t>
    </r>
    <r>
      <rPr>
        <sz val="10.5"/>
        <rFont val="宋体"/>
        <charset val="134"/>
      </rPr>
      <t>50分</t>
    </r>
    <r>
      <rPr>
        <sz val="10.5"/>
        <color rgb="FF000000"/>
        <rFont val="宋体"/>
        <charset val="134"/>
      </rPr>
      <t>）</t>
    </r>
  </si>
  <si>
    <r>
      <rPr>
        <sz val="10.5"/>
        <color rgb="FF000000"/>
        <rFont val="方正书宋_GBK"/>
        <charset val="134"/>
      </rPr>
      <t>数量指标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方正书宋_GBK"/>
        <charset val="134"/>
      </rPr>
      <t>（10分）</t>
    </r>
  </si>
  <si>
    <t>社会保险费收入</t>
  </si>
  <si>
    <t>≥64.22亿元</t>
  </si>
  <si>
    <t>省本级2025年度基金决算报表数据（剔除长株潭风险调剂金）</t>
  </si>
  <si>
    <t>省本级实际缴费基数的增幅低于社会平均工资的增幅。受大环境影响，参保人数增长不及预期。改进措施为加强与税务部门协作，督促单位依法参保缴费。</t>
  </si>
  <si>
    <t>社会保险待遇支出</t>
  </si>
  <si>
    <t>≤43.82亿元</t>
  </si>
  <si>
    <r>
      <rPr>
        <sz val="10.5"/>
        <color rgb="FF000000"/>
        <rFont val="方正书宋_GBK"/>
        <charset val="134"/>
      </rPr>
      <t>质量指标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方正书宋_GBK"/>
        <charset val="134"/>
      </rPr>
      <t>（30分）</t>
    </r>
  </si>
  <si>
    <t>社会保险费收入占基金收入比重</t>
  </si>
  <si>
    <t>≥96.09%</t>
  </si>
  <si>
    <t>社会保险待遇支出占基金支出比重</t>
  </si>
  <si>
    <t>≥98.81%</t>
  </si>
  <si>
    <t>待遇支出占比略低于指标值，原因是因为基金支出包括社会保险费待遇支出、上其他支出、转移支出。由于其他支出占基金支出比较往年增加长。2025年新增省本级新冠疫苗结算费用支出，另外家庭共济、个账代缴居民医保费、个账代扣大病保险费的业务量增加。造成待遇支出占比略低。</t>
  </si>
  <si>
    <t>其他支出占基金支出比重</t>
  </si>
  <si>
    <t>≤3.23%</t>
  </si>
  <si>
    <t>时效指标
（5分）</t>
  </si>
  <si>
    <t>待遇支付及时性</t>
  </si>
  <si>
    <t>在规定时限内发放到位</t>
  </si>
  <si>
    <t>完成</t>
  </si>
  <si>
    <t>见自评报告</t>
  </si>
  <si>
    <t>成本指标
（5分）</t>
  </si>
  <si>
    <t>缴费费率</t>
  </si>
  <si>
    <t>单位缴费8.7%（含生育）
个人缴费2%</t>
  </si>
  <si>
    <t>单位缴费8.7%
个人缴费2%</t>
  </si>
  <si>
    <t>效益指标（30分）</t>
  </si>
  <si>
    <r>
      <rPr>
        <sz val="10.5"/>
        <color rgb="FF000000"/>
        <rFont val="方正书宋_GBK"/>
        <charset val="134"/>
      </rPr>
      <t>经济效益指标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方正书宋_GBK"/>
        <charset val="134"/>
      </rPr>
      <t>（5分）</t>
    </r>
  </si>
  <si>
    <t>利息收益率</t>
  </si>
  <si>
    <t>≥1.18%</t>
  </si>
  <si>
    <r>
      <rPr>
        <sz val="10.5"/>
        <color rgb="FF000000"/>
        <rFont val="方正书宋_GBK"/>
        <charset val="134"/>
      </rPr>
      <t>原因是2025年12月在退回各市州新冠疫苗剩余资金时同步退回利息</t>
    </r>
    <r>
      <rPr>
        <sz val="10.5"/>
        <color rgb="FF000000"/>
        <rFont val="Times New Roman"/>
        <charset val="134"/>
      </rPr>
      <t>8784</t>
    </r>
    <r>
      <rPr>
        <sz val="10.5"/>
        <color rgb="FF000000"/>
        <rFont val="方正书宋_GBK"/>
        <charset val="134"/>
      </rPr>
      <t>万元，剔除这部分资金影响后，利息收益率为1.33%。达到目标值。</t>
    </r>
  </si>
  <si>
    <r>
      <rPr>
        <sz val="10.5"/>
        <color rgb="FF000000"/>
        <rFont val="方正书宋_GBK"/>
        <charset val="134"/>
      </rPr>
      <t>社会效益指标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方正书宋_GBK"/>
        <charset val="134"/>
      </rPr>
      <t>（20分）</t>
    </r>
  </si>
  <si>
    <t>政策范围内住院费用报销比例</t>
  </si>
  <si>
    <t>75%-85%</t>
  </si>
  <si>
    <t>政策范围内门诊费用报销比例</t>
  </si>
  <si>
    <t>≥50%</t>
  </si>
  <si>
    <t>省本级2025年度4季度统计报表数据</t>
  </si>
  <si>
    <t>可持续影响指标（5分）</t>
  </si>
  <si>
    <t>基金静态可支付月数</t>
  </si>
  <si>
    <t>≥9个月</t>
  </si>
  <si>
    <t>满意度指标（10分）</t>
  </si>
  <si>
    <t>服务对象满意度
指标</t>
  </si>
  <si>
    <t>参保人员满意度</t>
  </si>
  <si>
    <t>≥90%</t>
  </si>
  <si>
    <t>总分</t>
  </si>
  <si>
    <t>——</t>
  </si>
  <si>
    <t>说明</t>
  </si>
  <si>
    <t>无</t>
  </si>
  <si>
    <t>填表人：沈彬琳</t>
  </si>
  <si>
    <r>
      <rPr>
        <sz val="10"/>
        <color rgb="FF000000"/>
        <rFont val="宋体"/>
        <charset val="0"/>
      </rPr>
      <t>填报日期：</t>
    </r>
    <r>
      <rPr>
        <sz val="10"/>
        <color rgb="FF000000"/>
        <rFont val="Times New Roman"/>
        <charset val="0"/>
      </rPr>
      <t>2026.5</t>
    </r>
  </si>
  <si>
    <r>
      <rPr>
        <sz val="10"/>
        <color rgb="FF000000"/>
        <rFont val="宋体"/>
        <charset val="0"/>
      </rPr>
      <t>联系电话：</t>
    </r>
    <r>
      <rPr>
        <sz val="10"/>
        <color rgb="FF000000"/>
        <rFont val="Times New Roman"/>
        <charset val="0"/>
      </rPr>
      <t>84900445</t>
    </r>
  </si>
  <si>
    <t>实施单位负责人签字：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</si>
</sst>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  <numFmt numFmtId="178" formatCode="0_ "/>
    <numFmt numFmtId="179" formatCode="0.0_ "/>
  </numFmts>
  <fonts count="4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sz val="18"/>
      <color rgb="FF000000"/>
      <name val="方正小标宋_GBK"/>
      <charset val="134"/>
    </font>
    <font>
      <sz val="10"/>
      <color rgb="FF000000"/>
      <name val="宋体"/>
      <charset val="0"/>
    </font>
    <font>
      <sz val="10"/>
      <color rgb="FF000000"/>
      <name val="Times New Roman"/>
      <charset val="0"/>
    </font>
    <font>
      <sz val="10"/>
      <color rgb="FF000000"/>
      <name val="宋体"/>
      <charset val="134"/>
    </font>
    <font>
      <sz val="10"/>
      <color rgb="FF000000"/>
      <name val="方正书宋_GBK"/>
      <charset val="0"/>
    </font>
    <font>
      <sz val="10.5"/>
      <color rgb="FF000000"/>
      <name val="方正书宋_GBK"/>
      <charset val="134"/>
    </font>
    <font>
      <sz val="10"/>
      <color rgb="FF000000"/>
      <name val="方正书宋_GBK"/>
      <charset val="134"/>
    </font>
    <font>
      <sz val="10"/>
      <color rgb="FF000000"/>
      <name val="Times New Roman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0"/>
      <name val="Times New Roman"/>
      <charset val="0"/>
    </font>
    <font>
      <sz val="10"/>
      <name val="宋体"/>
      <charset val="0"/>
    </font>
    <font>
      <sz val="10.5"/>
      <color rgb="FF000000"/>
      <name val="Times New Roman"/>
      <charset val="134"/>
    </font>
    <font>
      <sz val="10.5"/>
      <color rgb="FF000000"/>
      <name val="宋体"/>
      <charset val="134"/>
    </font>
    <font>
      <sz val="11"/>
      <color indexed="8"/>
      <name val="宋体"/>
      <charset val="1"/>
    </font>
    <font>
      <sz val="11"/>
      <name val="宋体"/>
      <charset val="134"/>
      <scheme val="minor"/>
    </font>
    <font>
      <sz val="12"/>
      <name val="仿宋_GB2312"/>
      <charset val="0"/>
    </font>
    <font>
      <sz val="10"/>
      <color indexed="8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16" applyNumberFormat="0" applyAlignment="0" applyProtection="0">
      <alignment vertical="center"/>
    </xf>
    <xf numFmtId="0" fontId="32" fillId="6" borderId="17" applyNumberFormat="0" applyAlignment="0" applyProtection="0">
      <alignment vertical="center"/>
    </xf>
    <xf numFmtId="0" fontId="33" fillId="6" borderId="16" applyNumberFormat="0" applyAlignment="0" applyProtection="0">
      <alignment vertical="center"/>
    </xf>
    <xf numFmtId="0" fontId="34" fillId="7" borderId="18" applyNumberFormat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" fillId="0" borderId="0"/>
    <xf numFmtId="0" fontId="0" fillId="0" borderId="0"/>
  </cellStyleXfs>
  <cellXfs count="8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177" fontId="13" fillId="0" borderId="1" xfId="49" applyNumberFormat="1" applyFont="1" applyFill="1" applyBorder="1" applyAlignment="1">
      <alignment horizontal="center" vertical="center" wrapText="1"/>
    </xf>
    <xf numFmtId="10" fontId="14" fillId="0" borderId="1" xfId="49" applyNumberFormat="1" applyFont="1" applyFill="1" applyBorder="1" applyAlignment="1">
      <alignment horizontal="center" vertical="center" wrapText="1"/>
    </xf>
    <xf numFmtId="0" fontId="14" fillId="0" borderId="1" xfId="49" applyNumberFormat="1" applyFont="1" applyFill="1" applyBorder="1" applyAlignment="1" applyProtection="1">
      <alignment horizontal="center" vertical="center" wrapText="1"/>
    </xf>
    <xf numFmtId="177" fontId="14" fillId="0" borderId="1" xfId="49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76" fontId="11" fillId="2" borderId="1" xfId="0" applyNumberFormat="1" applyFont="1" applyFill="1" applyBorder="1" applyAlignment="1">
      <alignment horizontal="center" vertical="center" wrapText="1"/>
    </xf>
    <xf numFmtId="176" fontId="12" fillId="2" borderId="1" xfId="0" applyNumberFormat="1" applyFont="1" applyFill="1" applyBorder="1" applyAlignment="1">
      <alignment horizontal="center" vertical="center" wrapText="1"/>
    </xf>
    <xf numFmtId="0" fontId="14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176" fontId="11" fillId="2" borderId="2" xfId="0" applyNumberFormat="1" applyFont="1" applyFill="1" applyBorder="1" applyAlignment="1">
      <alignment horizontal="center" vertical="center" wrapText="1"/>
    </xf>
    <xf numFmtId="176" fontId="11" fillId="2" borderId="4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9" fillId="3" borderId="1" xfId="50" applyFont="1" applyFill="1" applyBorder="1" applyAlignment="1">
      <alignment horizontal="center" vertical="center" wrapText="1"/>
    </xf>
    <xf numFmtId="0" fontId="13" fillId="0" borderId="1" xfId="49" applyFont="1" applyFill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178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49" fontId="19" fillId="0" borderId="12" xfId="50" applyNumberFormat="1" applyFont="1" applyFill="1" applyBorder="1" applyAlignment="1">
      <alignment horizontal="center" vertical="center" wrapText="1"/>
    </xf>
    <xf numFmtId="0" fontId="18" fillId="0" borderId="1" xfId="0" applyNumberFormat="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7" fontId="20" fillId="0" borderId="1" xfId="0" applyNumberFormat="1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179" fontId="13" fillId="0" borderId="1" xfId="49" applyNumberFormat="1" applyFont="1" applyFill="1" applyBorder="1" applyAlignment="1">
      <alignment horizontal="center" vertical="center" wrapText="1"/>
    </xf>
    <xf numFmtId="0" fontId="21" fillId="0" borderId="1" xfId="49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9" fillId="2" borderId="0" xfId="0" applyFont="1" applyFill="1" applyAlignment="1">
      <alignment wrapText="1"/>
    </xf>
    <xf numFmtId="0" fontId="22" fillId="2" borderId="0" xfId="0" applyFont="1" applyFill="1" applyAlignment="1">
      <alignment wrapText="1"/>
    </xf>
    <xf numFmtId="0" fontId="6" fillId="2" borderId="0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 wrapText="1"/>
    </xf>
    <xf numFmtId="4" fontId="1" fillId="0" borderId="0" xfId="0" applyNumberFormat="1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5"/>
  <sheetViews>
    <sheetView tabSelected="1" zoomScale="55" zoomScaleNormal="55" workbookViewId="0">
      <selection activeCell="I21" sqref="I21"/>
    </sheetView>
  </sheetViews>
  <sheetFormatPr defaultColWidth="9" defaultRowHeight="15"/>
  <cols>
    <col min="1" max="1" width="7.88181818181818" style="1" customWidth="1"/>
    <col min="2" max="2" width="9.55454545454545" style="1" customWidth="1"/>
    <col min="3" max="3" width="15.5545454545455" style="1" customWidth="1"/>
    <col min="4" max="4" width="10.5545454545455" style="1" customWidth="1"/>
    <col min="5" max="5" width="19.4090909090909" style="1" customWidth="1"/>
    <col min="6" max="6" width="10.7545454545455" style="1" customWidth="1"/>
    <col min="7" max="7" width="20.6272727272727" style="1" customWidth="1"/>
    <col min="8" max="8" width="12" style="1" customWidth="1"/>
    <col min="9" max="9" width="7.79090909090909" style="3" customWidth="1"/>
    <col min="10" max="10" width="19.9909090909091" style="1" customWidth="1"/>
    <col min="11" max="11" width="30.0818181818182" style="1" customWidth="1"/>
    <col min="12" max="16382" width="9" style="1"/>
  </cols>
  <sheetData>
    <row r="1" s="1" customFormat="1" ht="14" spans="1:11">
      <c r="A1" s="5" t="s">
        <v>0</v>
      </c>
      <c r="B1" s="6"/>
      <c r="C1" s="6"/>
      <c r="D1" s="6"/>
      <c r="E1" s="6"/>
      <c r="F1" s="6"/>
      <c r="G1" s="6"/>
      <c r="H1" s="6"/>
      <c r="I1" s="7"/>
      <c r="J1" s="6"/>
      <c r="K1" s="6"/>
    </row>
    <row r="2" s="1" customFormat="1" ht="47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2" customFormat="1" ht="27" customHeight="1" spans="1:1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="3" customFormat="1" ht="27" customHeight="1" spans="1:11">
      <c r="A4" s="11" t="s">
        <v>3</v>
      </c>
      <c r="B4" s="12"/>
      <c r="C4" s="13"/>
      <c r="D4" s="14" t="s">
        <v>4</v>
      </c>
      <c r="E4" s="15"/>
      <c r="F4" s="15"/>
      <c r="G4" s="15"/>
      <c r="H4" s="15"/>
      <c r="I4" s="15"/>
      <c r="J4" s="15"/>
      <c r="K4" s="16"/>
    </row>
    <row r="5" s="3" customFormat="1" ht="27" customHeight="1" spans="1:11">
      <c r="A5" s="11" t="s">
        <v>5</v>
      </c>
      <c r="B5" s="12"/>
      <c r="C5" s="13"/>
      <c r="D5" s="11" t="s">
        <v>6</v>
      </c>
      <c r="E5" s="12"/>
      <c r="F5" s="13"/>
      <c r="G5" s="11" t="s">
        <v>7</v>
      </c>
      <c r="H5" s="13"/>
      <c r="I5" s="17" t="s">
        <v>8</v>
      </c>
      <c r="J5" s="10"/>
      <c r="K5" s="10"/>
    </row>
    <row r="6" s="4" customFormat="1" ht="30" customHeight="1" spans="1:11">
      <c r="A6" s="9" t="s">
        <v>9</v>
      </c>
      <c r="B6" s="9"/>
      <c r="C6" s="9"/>
      <c r="D6" s="18"/>
      <c r="E6" s="18"/>
      <c r="F6" s="18" t="s">
        <v>10</v>
      </c>
      <c r="G6" s="18" t="s">
        <v>11</v>
      </c>
      <c r="H6" s="18" t="s">
        <v>12</v>
      </c>
      <c r="I6" s="18" t="s">
        <v>13</v>
      </c>
      <c r="J6" s="18" t="s">
        <v>14</v>
      </c>
      <c r="K6" s="19" t="s">
        <v>15</v>
      </c>
    </row>
    <row r="7" s="1" customFormat="1" ht="81" spans="1:11">
      <c r="A7" s="9"/>
      <c r="B7" s="9"/>
      <c r="C7" s="9"/>
      <c r="D7" s="20" t="s">
        <v>16</v>
      </c>
      <c r="E7" s="21"/>
      <c r="F7" s="22">
        <v>66.83</v>
      </c>
      <c r="G7" s="22">
        <v>61.46</v>
      </c>
      <c r="H7" s="23">
        <v>0.919646865180308</v>
      </c>
      <c r="I7" s="24">
        <v>5</v>
      </c>
      <c r="J7" s="25">
        <f>I7*H7</f>
        <v>4.59823432590154</v>
      </c>
      <c r="K7" s="26" t="s">
        <v>17</v>
      </c>
    </row>
    <row r="8" s="1" customFormat="1" ht="29" customHeight="1" spans="1:11">
      <c r="A8" s="9"/>
      <c r="B8" s="9"/>
      <c r="C8" s="9"/>
      <c r="D8" s="27" t="s">
        <v>18</v>
      </c>
      <c r="E8" s="28"/>
      <c r="F8" s="29">
        <v>44.32</v>
      </c>
      <c r="G8" s="29">
        <v>42.93</v>
      </c>
      <c r="H8" s="23">
        <v>0.968637184115523</v>
      </c>
      <c r="I8" s="24">
        <v>5</v>
      </c>
      <c r="J8" s="25">
        <f>I8*H8</f>
        <v>4.84318592057762</v>
      </c>
      <c r="K8" s="30"/>
    </row>
    <row r="9" s="1" customFormat="1" ht="29" customHeight="1" spans="1:11">
      <c r="A9" s="9" t="s">
        <v>19</v>
      </c>
      <c r="B9" s="9"/>
      <c r="C9" s="9"/>
      <c r="D9" s="31"/>
      <c r="E9" s="32"/>
      <c r="F9" s="29"/>
      <c r="G9" s="29"/>
      <c r="H9" s="23"/>
      <c r="I9" s="24">
        <v>10</v>
      </c>
      <c r="J9" s="25">
        <v>9.44142025647916</v>
      </c>
      <c r="K9" s="30"/>
    </row>
    <row r="10" s="1" customFormat="1" ht="17" customHeight="1" spans="1:11">
      <c r="A10" s="17" t="s">
        <v>20</v>
      </c>
      <c r="B10" s="17" t="s">
        <v>21</v>
      </c>
      <c r="C10" s="17"/>
      <c r="D10" s="17"/>
      <c r="E10" s="17"/>
      <c r="F10" s="17"/>
      <c r="G10" s="17" t="s">
        <v>22</v>
      </c>
      <c r="H10" s="17"/>
      <c r="I10" s="17"/>
      <c r="J10" s="17"/>
      <c r="K10" s="17"/>
    </row>
    <row r="11" s="1" customFormat="1" ht="59" customHeight="1" spans="1:11">
      <c r="A11" s="33"/>
      <c r="B11" s="34" t="s">
        <v>23</v>
      </c>
      <c r="C11" s="35"/>
      <c r="D11" s="35"/>
      <c r="E11" s="35"/>
      <c r="F11" s="35"/>
      <c r="G11" s="34" t="s">
        <v>23</v>
      </c>
      <c r="H11" s="35"/>
      <c r="I11" s="36"/>
      <c r="J11" s="35"/>
      <c r="K11" s="35"/>
    </row>
    <row r="12" customFormat="1" customHeight="1" spans="1:11">
      <c r="A12" s="19" t="s">
        <v>24</v>
      </c>
      <c r="B12" s="37" t="s">
        <v>25</v>
      </c>
      <c r="C12" s="38" t="s">
        <v>26</v>
      </c>
      <c r="D12" s="39" t="s">
        <v>27</v>
      </c>
      <c r="E12" s="40"/>
      <c r="F12" s="41" t="s">
        <v>13</v>
      </c>
      <c r="G12" s="37" t="s">
        <v>28</v>
      </c>
      <c r="H12" s="37" t="s">
        <v>29</v>
      </c>
      <c r="I12" s="42" t="s">
        <v>14</v>
      </c>
      <c r="J12" s="43" t="s">
        <v>30</v>
      </c>
      <c r="K12" s="44" t="s">
        <v>31</v>
      </c>
    </row>
    <row r="13" customFormat="1" ht="14" spans="1:11">
      <c r="A13" s="37"/>
      <c r="B13" s="37"/>
      <c r="C13" s="45"/>
      <c r="D13" s="46"/>
      <c r="E13" s="47"/>
      <c r="F13" s="41"/>
      <c r="G13" s="37" t="s">
        <v>32</v>
      </c>
      <c r="H13" s="48" t="s">
        <v>33</v>
      </c>
      <c r="I13" s="42"/>
      <c r="J13" s="49"/>
      <c r="K13" s="50"/>
    </row>
    <row r="14" customFormat="1" ht="113" customHeight="1" spans="1:11">
      <c r="A14" s="37"/>
      <c r="B14" s="51" t="s">
        <v>34</v>
      </c>
      <c r="C14" s="19" t="s">
        <v>35</v>
      </c>
      <c r="D14" s="52" t="s">
        <v>36</v>
      </c>
      <c r="E14" s="52"/>
      <c r="F14" s="53">
        <v>5</v>
      </c>
      <c r="G14" s="54" t="s">
        <v>37</v>
      </c>
      <c r="H14" s="22">
        <v>59.84</v>
      </c>
      <c r="I14" s="55">
        <f>59.84/64.22*5</f>
        <v>4.6589847399564</v>
      </c>
      <c r="J14" s="26" t="s">
        <v>38</v>
      </c>
      <c r="K14" s="26" t="s">
        <v>39</v>
      </c>
    </row>
    <row r="15" customFormat="1" ht="65" customHeight="1" spans="1:11">
      <c r="A15" s="37"/>
      <c r="B15" s="56"/>
      <c r="C15" s="37"/>
      <c r="D15" s="52" t="s">
        <v>40</v>
      </c>
      <c r="E15" s="52"/>
      <c r="F15" s="41">
        <v>5</v>
      </c>
      <c r="G15" s="29" t="s">
        <v>41</v>
      </c>
      <c r="H15" s="29">
        <v>42.23</v>
      </c>
      <c r="I15" s="57">
        <v>5</v>
      </c>
      <c r="J15" s="26" t="s">
        <v>38</v>
      </c>
      <c r="K15" s="26"/>
    </row>
    <row r="16" customFormat="1" ht="65" customHeight="1" spans="1:11">
      <c r="A16" s="37"/>
      <c r="B16" s="56"/>
      <c r="C16" s="43" t="s">
        <v>42</v>
      </c>
      <c r="D16" s="52" t="s">
        <v>43</v>
      </c>
      <c r="E16" s="52"/>
      <c r="F16" s="41">
        <v>10</v>
      </c>
      <c r="G16" s="29" t="s">
        <v>44</v>
      </c>
      <c r="H16" s="23">
        <v>0.9736</v>
      </c>
      <c r="I16" s="58">
        <v>10</v>
      </c>
      <c r="J16" s="26" t="s">
        <v>38</v>
      </c>
      <c r="K16" s="59"/>
    </row>
    <row r="17" customFormat="1" ht="142" customHeight="1" spans="1:12">
      <c r="A17" s="37"/>
      <c r="B17" s="56"/>
      <c r="C17" s="60"/>
      <c r="D17" s="52" t="s">
        <v>45</v>
      </c>
      <c r="E17" s="52"/>
      <c r="F17" s="41">
        <v>10</v>
      </c>
      <c r="G17" s="29" t="s">
        <v>46</v>
      </c>
      <c r="H17" s="23">
        <v>0.9837</v>
      </c>
      <c r="I17" s="55">
        <f>10-(98.81-98.37)/98.81*10</f>
        <v>9.95547009412003</v>
      </c>
      <c r="J17" s="26" t="s">
        <v>38</v>
      </c>
      <c r="K17" s="26" t="s">
        <v>47</v>
      </c>
    </row>
    <row r="18" customFormat="1" ht="65" customHeight="1" spans="1:12">
      <c r="A18" s="37"/>
      <c r="B18" s="56"/>
      <c r="C18" s="45"/>
      <c r="D18" s="61" t="s">
        <v>48</v>
      </c>
      <c r="E18" s="62"/>
      <c r="F18" s="41">
        <v>10</v>
      </c>
      <c r="G18" s="29" t="s">
        <v>49</v>
      </c>
      <c r="H18" s="23">
        <v>0.0151</v>
      </c>
      <c r="I18" s="57">
        <v>10</v>
      </c>
      <c r="J18" s="26" t="s">
        <v>38</v>
      </c>
      <c r="K18" s="59"/>
    </row>
    <row r="19" customFormat="1" ht="65" customHeight="1" spans="1:12">
      <c r="A19" s="37"/>
      <c r="B19" s="56"/>
      <c r="C19" s="49" t="s">
        <v>50</v>
      </c>
      <c r="D19" s="61" t="s">
        <v>51</v>
      </c>
      <c r="E19" s="62"/>
      <c r="F19" s="41">
        <v>5</v>
      </c>
      <c r="G19" s="63" t="s">
        <v>52</v>
      </c>
      <c r="H19" s="64" t="s">
        <v>53</v>
      </c>
      <c r="I19" s="41">
        <v>5</v>
      </c>
      <c r="J19" s="49" t="s">
        <v>54</v>
      </c>
      <c r="K19" s="59"/>
    </row>
    <row r="20" customFormat="1" ht="65" customHeight="1" spans="1:12">
      <c r="A20" s="37"/>
      <c r="B20" s="56"/>
      <c r="C20" s="49" t="s">
        <v>55</v>
      </c>
      <c r="D20" s="65" t="s">
        <v>56</v>
      </c>
      <c r="E20" s="62"/>
      <c r="F20" s="41">
        <v>5</v>
      </c>
      <c r="G20" s="64" t="s">
        <v>57</v>
      </c>
      <c r="H20" s="64" t="s">
        <v>58</v>
      </c>
      <c r="I20" s="66">
        <v>5</v>
      </c>
      <c r="J20" s="49" t="s">
        <v>54</v>
      </c>
      <c r="K20" s="59"/>
    </row>
    <row r="21" customFormat="1" ht="67.5" spans="1:12">
      <c r="A21" s="37"/>
      <c r="B21" s="51" t="s">
        <v>59</v>
      </c>
      <c r="C21" s="49" t="s">
        <v>60</v>
      </c>
      <c r="D21" s="52" t="s">
        <v>61</v>
      </c>
      <c r="E21" s="52"/>
      <c r="F21" s="66">
        <v>5</v>
      </c>
      <c r="G21" s="54" t="s">
        <v>62</v>
      </c>
      <c r="H21" s="23">
        <v>0.0079</v>
      </c>
      <c r="I21" s="67">
        <f>5-(1.18-0.79)/1.18*5</f>
        <v>3.34745762711864</v>
      </c>
      <c r="J21" s="26" t="s">
        <v>38</v>
      </c>
      <c r="K21" s="26" t="s">
        <v>63</v>
      </c>
    </row>
    <row r="22" customFormat="1" ht="65" customHeight="1" spans="1:12">
      <c r="A22" s="37"/>
      <c r="B22" s="56"/>
      <c r="C22" s="43" t="s">
        <v>64</v>
      </c>
      <c r="D22" s="52" t="s">
        <v>65</v>
      </c>
      <c r="E22" s="52"/>
      <c r="F22" s="53">
        <v>10</v>
      </c>
      <c r="G22" s="29" t="s">
        <v>66</v>
      </c>
      <c r="H22" s="23">
        <v>0.8137</v>
      </c>
      <c r="I22" s="41">
        <v>10</v>
      </c>
      <c r="J22" s="26" t="s">
        <v>38</v>
      </c>
      <c r="K22" s="59"/>
    </row>
    <row r="23" customFormat="1" ht="65" customHeight="1" spans="1:12">
      <c r="A23" s="37"/>
      <c r="B23" s="56"/>
      <c r="C23" s="45"/>
      <c r="D23" s="52" t="s">
        <v>67</v>
      </c>
      <c r="E23" s="52" t="s">
        <v>67</v>
      </c>
      <c r="F23" s="41">
        <v>10</v>
      </c>
      <c r="G23" s="29" t="s">
        <v>68</v>
      </c>
      <c r="H23" s="23">
        <v>0.7975</v>
      </c>
      <c r="I23" s="41">
        <v>10</v>
      </c>
      <c r="J23" s="26" t="s">
        <v>69</v>
      </c>
      <c r="K23" s="59"/>
    </row>
    <row r="24" customFormat="1" ht="65" customHeight="1" spans="1:12">
      <c r="A24" s="37"/>
      <c r="B24" s="68"/>
      <c r="C24" s="19" t="s">
        <v>70</v>
      </c>
      <c r="D24" s="52" t="s">
        <v>71</v>
      </c>
      <c r="E24" s="52" t="s">
        <v>71</v>
      </c>
      <c r="F24" s="41">
        <v>5</v>
      </c>
      <c r="G24" s="29" t="s">
        <v>72</v>
      </c>
      <c r="H24" s="69">
        <v>40</v>
      </c>
      <c r="I24" s="66">
        <v>5</v>
      </c>
      <c r="J24" s="26" t="s">
        <v>38</v>
      </c>
      <c r="K24" s="26"/>
    </row>
    <row r="25" customFormat="1" ht="65" customHeight="1" spans="1:12">
      <c r="A25" s="37"/>
      <c r="B25" s="19" t="s">
        <v>73</v>
      </c>
      <c r="C25" s="19" t="s">
        <v>74</v>
      </c>
      <c r="D25" s="52" t="s">
        <v>75</v>
      </c>
      <c r="E25" s="52"/>
      <c r="F25" s="41">
        <v>10</v>
      </c>
      <c r="G25" s="70" t="s">
        <v>76</v>
      </c>
      <c r="H25" s="70" t="s">
        <v>76</v>
      </c>
      <c r="I25" s="66">
        <v>10</v>
      </c>
      <c r="J25" s="49" t="s">
        <v>54</v>
      </c>
      <c r="K25" s="59"/>
    </row>
    <row r="26" customFormat="1" ht="29" customHeight="1" spans="1:12">
      <c r="A26" s="71" t="s">
        <v>77</v>
      </c>
      <c r="B26" s="72" t="s">
        <v>78</v>
      </c>
      <c r="C26" s="73"/>
      <c r="D26" s="73"/>
      <c r="E26" s="74"/>
      <c r="F26" s="41">
        <v>100</v>
      </c>
      <c r="G26" s="37" t="s">
        <v>78</v>
      </c>
      <c r="H26" s="37"/>
      <c r="I26" s="55">
        <f>SUM(I14:I25)+J9</f>
        <v>97.4033327176742</v>
      </c>
      <c r="J26" s="72" t="s">
        <v>78</v>
      </c>
      <c r="K26" s="74"/>
    </row>
    <row r="27" customFormat="1" ht="29" customHeight="1" spans="1:12">
      <c r="A27" s="71" t="s">
        <v>79</v>
      </c>
      <c r="B27" s="75" t="s">
        <v>80</v>
      </c>
      <c r="C27" s="76"/>
      <c r="D27" s="76"/>
      <c r="E27" s="76"/>
      <c r="F27" s="76"/>
      <c r="G27" s="76"/>
      <c r="H27" s="76"/>
      <c r="I27" s="73"/>
      <c r="J27" s="76"/>
      <c r="K27" s="77"/>
    </row>
    <row r="28" customFormat="1" ht="27" customHeight="1" spans="1:12">
      <c r="A28" s="78" t="s">
        <v>81</v>
      </c>
      <c r="B28" s="79"/>
      <c r="C28" s="79"/>
      <c r="D28" s="79"/>
      <c r="E28" s="80" t="s">
        <v>82</v>
      </c>
      <c r="F28" s="81"/>
      <c r="G28" s="80" t="s">
        <v>83</v>
      </c>
      <c r="H28" s="81"/>
      <c r="I28" s="78" t="s">
        <v>84</v>
      </c>
      <c r="J28" s="78"/>
      <c r="K28" s="78"/>
      <c r="L28" s="78"/>
    </row>
    <row r="32" spans="1:12">
      <c r="H32" s="82"/>
    </row>
    <row r="33" spans="7:8">
      <c r="G33" s="82"/>
      <c r="H33" s="82"/>
    </row>
    <row r="35" spans="7:8">
      <c r="H35" s="83"/>
    </row>
  </sheetData>
  <mergeCells count="52">
    <mergeCell ref="A2:K2"/>
    <mergeCell ref="A3:K3"/>
    <mergeCell ref="A4:C4"/>
    <mergeCell ref="D4:K4"/>
    <mergeCell ref="A5:C5"/>
    <mergeCell ref="D5:F5"/>
    <mergeCell ref="G5:H5"/>
    <mergeCell ref="I5:K5"/>
    <mergeCell ref="D6:E6"/>
    <mergeCell ref="D7:E7"/>
    <mergeCell ref="D8:E8"/>
    <mergeCell ref="A9:C9"/>
    <mergeCell ref="D9:E9"/>
    <mergeCell ref="B10:F10"/>
    <mergeCell ref="G10:K10"/>
    <mergeCell ref="B11:F11"/>
    <mergeCell ref="G11:K11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B26:E26"/>
    <mergeCell ref="G26:H26"/>
    <mergeCell ref="J26:K26"/>
    <mergeCell ref="B27:K27"/>
    <mergeCell ref="A28:B28"/>
    <mergeCell ref="E28:F28"/>
    <mergeCell ref="G28:H28"/>
    <mergeCell ref="I28:K28"/>
    <mergeCell ref="A10:A11"/>
    <mergeCell ref="A12:A25"/>
    <mergeCell ref="B12:B13"/>
    <mergeCell ref="B14:B20"/>
    <mergeCell ref="B21:B24"/>
    <mergeCell ref="C12:C13"/>
    <mergeCell ref="C14:C15"/>
    <mergeCell ref="C16:C18"/>
    <mergeCell ref="C22:C23"/>
    <mergeCell ref="F12:F13"/>
    <mergeCell ref="I12:I13"/>
    <mergeCell ref="J12:J13"/>
    <mergeCell ref="K12:K13"/>
    <mergeCell ref="A6:C8"/>
    <mergeCell ref="D12:E13"/>
  </mergeCells>
  <printOptions horizontalCentered="1" verticalCentered="1"/>
  <pageMargins left="0.751388888888889" right="0.432638888888889" top="0.472222222222222" bottom="0.511805555555556" header="0.5" footer="0.5"/>
  <pageSetup paperSize="9" scale="54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10990</dc:creator>
  <cp:lastModifiedBy>派大星</cp:lastModifiedBy>
  <dcterms:created xsi:type="dcterms:W3CDTF">2026-05-11T09:39:45Z</dcterms:created>
  <dcterms:modified xsi:type="dcterms:W3CDTF">2026-05-11T09:47:21Z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E30F6FADB718429192A08CBC4F100ECF_11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